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externalLinks/_rels/externalLink1.xml.rels" ContentType="application/vnd.openxmlformats-package.relationships+xml"/>
  <Override PartName="/xl/externalLinks/_rels/externalLink2.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media/image1.png" ContentType="image/png"/>
  <Override PartName="/xl/media/image2.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lanilha" sheetId="1" state="visible" r:id="rId3"/>
    <sheet name="memória de cálculo" sheetId="2" state="visible" r:id="rId4"/>
    <sheet name="composições" sheetId="3" state="visible" r:id="rId5"/>
  </sheets>
  <externalReferences>
    <externalReference r:id="rId6"/>
    <externalReference r:id="rId7"/>
  </externalReferenc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<sst xmlns="http://schemas.openxmlformats.org/spreadsheetml/2006/main" count="1517" uniqueCount="917">
  <si>
    <t xml:space="preserve">OBRA: CONSTRUÇÃO E REFORMA DA NOVA SEDE DA CÂMARA MUNICIPAL DE JOÃO PESSOA - PB</t>
  </si>
  <si>
    <t xml:space="preserve">Valor do contrato inicial:</t>
  </si>
  <si>
    <t xml:space="preserve">LOCAL: RUA DAS TRINCHEIRAS, CENTRO, JOÃO PESSOA/PB</t>
  </si>
  <si>
    <t xml:space="preserve">Valor medido acumulado anterior:</t>
  </si>
  <si>
    <t xml:space="preserve">EMPRESA: SG INCORPORAÇÃO, CONSTRUÇÃO E PLANEJAMENTO LTDA</t>
  </si>
  <si>
    <t xml:space="preserve">Valor medição atual:</t>
  </si>
  <si>
    <t xml:space="preserve">CONTRATO 35/2023</t>
  </si>
  <si>
    <t xml:space="preserve">Valor medido acumulado atual:</t>
  </si>
  <si>
    <t xml:space="preserve">CONCORRÊNCIA 02/2023</t>
  </si>
  <si>
    <t xml:space="preserve">Valor do saldo contratual:</t>
  </si>
  <si>
    <t xml:space="preserve">PERÍODO DA MEDIÇÃO: 02/01/2024 À 15/01/2024</t>
  </si>
  <si>
    <t xml:space="preserve">MEDIÇÃO 01</t>
  </si>
  <si>
    <t xml:space="preserve">PLANILHA DE MEDIÇÃO</t>
  </si>
  <si>
    <t xml:space="preserve">ITEM</t>
  </si>
  <si>
    <t xml:space="preserve">DESCRIÇÃO</t>
  </si>
  <si>
    <t xml:space="preserve">UND</t>
  </si>
  <si>
    <t xml:space="preserve">CONTRATUAL</t>
  </si>
  <si>
    <t xml:space="preserve">QUANTIDADE</t>
  </si>
  <si>
    <t xml:space="preserve">VALOR</t>
  </si>
  <si>
    <t xml:space="preserve">QUANT.</t>
  </si>
  <si>
    <t xml:space="preserve">Valor Unit</t>
  </si>
  <si>
    <t xml:space="preserve">VALOR UNIT. C/ BDI</t>
  </si>
  <si>
    <t xml:space="preserve">TOTAL</t>
  </si>
  <si>
    <t xml:space="preserve">ANTERIOR</t>
  </si>
  <si>
    <t xml:space="preserve">ATUAL</t>
  </si>
  <si>
    <t xml:space="preserve">ACUMULADO</t>
  </si>
  <si>
    <t xml:space="preserve"> 1 </t>
  </si>
  <si>
    <t xml:space="preserve">ADMINISTRAÇÃO LOCAL DA OBRA</t>
  </si>
  <si>
    <t xml:space="preserve"> 1.1 </t>
  </si>
  <si>
    <t xml:space="preserve">ADMINISTRAÇÃO LOCAL DE OBRA</t>
  </si>
  <si>
    <t xml:space="preserve">UN</t>
  </si>
  <si>
    <t xml:space="preserve"> 1.2 </t>
  </si>
  <si>
    <t xml:space="preserve">FORNECIMENTO E INSTALAÇÃO DE PLACA DE OBRA COM CHAPA GALVANIZADA E ESTRUTURA DE MADEIRA. AF_03/2022_PS</t>
  </si>
  <si>
    <t xml:space="preserve">M²</t>
  </si>
  <si>
    <t xml:space="preserve"> 1.3 </t>
  </si>
  <si>
    <t xml:space="preserve">TAXA DO CREA PARA OBRA OU SERVIÇO</t>
  </si>
  <si>
    <t xml:space="preserve"> 1.4 </t>
  </si>
  <si>
    <t xml:space="preserve">"AS BUILT" DOS PROJETOS EXECUTADOS</t>
  </si>
  <si>
    <t xml:space="preserve"> 2 </t>
  </si>
  <si>
    <t xml:space="preserve">SERVIÇOS PRELIMINARES / CANTEIRO DE OBRAS</t>
  </si>
  <si>
    <t xml:space="preserve"> 2.1 </t>
  </si>
  <si>
    <t xml:space="preserve">EXECUÇÃO DE REFEITÓRIO EM CANTEIRO DE OBRA EM ALVENARIA, NÃO INCLUSO MOBILIÁRIO E EQUIPAMENTOS. AF_02/2016</t>
  </si>
  <si>
    <t xml:space="preserve"> 2.2 </t>
  </si>
  <si>
    <t xml:space="preserve">EXECUÇÃO DE SANITÁRIO E VESTIÁRIO EM CANTEIRO DE OBRA EM ALVENARIA, NÃO INCLUSO MOBILIÁRIO. AF_02/2016</t>
  </si>
  <si>
    <t xml:space="preserve"> 2.3 </t>
  </si>
  <si>
    <t xml:space="preserve">EXECUÇÃO DE ALMOXARIFADO EM CANTEIRO DE OBRA EM ALVENARIA, INCLUSO PRATELEIRAS. AF_02/2016</t>
  </si>
  <si>
    <t xml:space="preserve"> 2.4 </t>
  </si>
  <si>
    <t xml:space="preserve">LOCACAO CONVENCIONAL DE OBRA, UTILIZANDO GABARITO DE TÁBUAS CORRIDAS PONTALETADAS A CADA 2,00M -  2 UTILIZAÇÕES. AF_10/2018</t>
  </si>
  <si>
    <t xml:space="preserve">M</t>
  </si>
  <si>
    <t xml:space="preserve"> 2.5 </t>
  </si>
  <si>
    <t xml:space="preserve">TAPUME COM TELHA METÁLICA. AF_05/2018</t>
  </si>
  <si>
    <t xml:space="preserve"> 2.6 </t>
  </si>
  <si>
    <t xml:space="preserve">LIMPEZA MECANIZADA DE CAMADA VEGETAL, VEGETAÇÃO E PEQUENAS ÁRVORES (DIÂMETRO DE TRONCO MENOR QUE 0,20 M), COM TRATOR DE ESTEIRAS.AF_05/2018</t>
  </si>
  <si>
    <t xml:space="preserve"> 2.7 </t>
  </si>
  <si>
    <t xml:space="preserve">LIGAÇÃO PREDIAL DE ÁGUA EM MURETA DE CONCRETO, PROVISÓRIA OU DEFINITIVA, COM FORNECIMENTO DE MATERIAL, INCLUSIVE MURETA E HIDRÕMETRO, REDE DN 50MM - REV 03_10/2022</t>
  </si>
  <si>
    <t xml:space="preserve"> 3 </t>
  </si>
  <si>
    <t xml:space="preserve">DEMOLIÇÕES</t>
  </si>
  <si>
    <t xml:space="preserve"> 3.1 </t>
  </si>
  <si>
    <t xml:space="preserve">DEMOLIÇÃO PARCIAL DE PAVIMENTO ASFÁLTICO, DE FORMA MECANIZADA, SEM REAPROVEITAMENTO. AF_12/2017</t>
  </si>
  <si>
    <t xml:space="preserve"> 3.2</t>
  </si>
  <si>
    <t xml:space="preserve">DEMOLIÇÃO DE ALVENARIA DE BLOCO FURADO, DE FORMA MANUAL, SEM REAPROVEITAMENTO. AF_12/2017</t>
  </si>
  <si>
    <t xml:space="preserve">M³</t>
  </si>
  <si>
    <t xml:space="preserve"> 4 </t>
  </si>
  <si>
    <t xml:space="preserve">INFRAESTRUTURA</t>
  </si>
  <si>
    <t xml:space="preserve"> 4.1 </t>
  </si>
  <si>
    <t xml:space="preserve">MOVIMENTO DE TERRA</t>
  </si>
  <si>
    <t xml:space="preserve"> 4.1.1 </t>
  </si>
  <si>
    <t xml:space="preserve">ESCAVAÇÃO HORIZONTAL, INCLUINDO ESCARIFICAÇÃO, CARGA, DESCARGA E TRANSPORTE EM SOLO DE 2A CATEGORIA COM TRATOR DE ESTEIRAS (150HP/LÂMINA: 3,18M3) E CAMINHÃO BASCULANTE DE 10M3, DMT ATÉ 200M. AF_07/2020</t>
  </si>
  <si>
    <t xml:space="preserve"> 4.1.2 </t>
  </si>
  <si>
    <t xml:space="preserve">ESCAVAÇÃO VERTICAL PARA  EDIFICAÇÃO, COM CARGA, DESCARGA E TRANSPORTE DE SOLO DE 1ª CATEGORIA, COM ESCAVADEIRA HIDRÁULICA (CAÇAMBA: 0,8 M³ / 111HP), FROTA DE 9 CAMINHÕES BASCULANTES DE 10 M³, DMT DE 6 KM E VELOCIDADE MÉDIA 22 KM/H. AF_05/2020</t>
  </si>
  <si>
    <t xml:space="preserve"> 4.1.3 </t>
  </si>
  <si>
    <t xml:space="preserve">TRANSPORTE COM CAMINHÃO BASCULANTE DE 10 M³, EM VIA URBANA PAVIMENTADA, DMT ATÉ 30 KM (UNIDADE: M3XKM). AF_07/2020</t>
  </si>
  <si>
    <t xml:space="preserve">M3XKM</t>
  </si>
  <si>
    <t xml:space="preserve"> 4.1.4 </t>
  </si>
  <si>
    <t xml:space="preserve">CARGA, MANOBRA E DESCARGA DE SOLOS E MATERIAIS GRANULARES EM CAMINHÃO BASCULANTE 10 M³ - CARGA COM PÁ CARREGADEIRA (CAÇAMBA DE 1,7 A 2,8 M³ / 128 HP) E DESCARGA LIVRE (UNIDADE: M3). AF_07/2020</t>
  </si>
  <si>
    <t xml:space="preserve"> 4.2 </t>
  </si>
  <si>
    <t xml:space="preserve">CORTINA DE CONTENÇÃO</t>
  </si>
  <si>
    <t xml:space="preserve"> 4.2.1 </t>
  </si>
  <si>
    <t xml:space="preserve">CORTINA DE CONTENÇÃO, BASE CIRCULAR DIÂMETRO 0.30M EM CONCRETO BOMBEÁVEL, INCLUSIVE FERRAGEM, CONCRETO, LANÇAMENTO COM BOMBA [BASEADO EM SINAPI 100651]</t>
  </si>
  <si>
    <t xml:space="preserve"> 4.2.2 </t>
  </si>
  <si>
    <t xml:space="preserve">ARMAÇÃO DE CINTA DE ALVENARIA ESTRUTURAL; DIÂMETRO DE 10,0 MM. AF_09/2021</t>
  </si>
  <si>
    <t xml:space="preserve">KG</t>
  </si>
  <si>
    <t xml:space="preserve"> 4.2.3 </t>
  </si>
  <si>
    <t xml:space="preserve">ARMAÇÃO UTILIZANDO AÇO CA-25 DE 6,3 MM - MONTAGEM. AF_06/2022</t>
  </si>
  <si>
    <t xml:space="preserve"> 4.3 </t>
  </si>
  <si>
    <t xml:space="preserve">FUNDAÇÃO</t>
  </si>
  <si>
    <t xml:space="preserve"> 4.3.1 </t>
  </si>
  <si>
    <t xml:space="preserve">ESTACAS</t>
  </si>
  <si>
    <t xml:space="preserve"> 4.3.1.1 </t>
  </si>
  <si>
    <t xml:space="preserve">ESTACA HÉLICE CONTÍNUA, DIÂMETRO DE 30 CM, INCLUSO CONCRETO FCK=30MPA E ARMADURA MÍNIMA (EXCLUSIVE MOBILIZAÇÃO, DESMOBILIZAÇÃO E BOMBEAMENTO). AF_12/2019</t>
  </si>
  <si>
    <t xml:space="preserve"> 4.3.1.2 </t>
  </si>
  <si>
    <t xml:space="preserve">LANÇAMENTO COM USO DE BOMBA, ADENSAMENTO E ACABAMENTO DE CONCRETO EM ESTRUTURAS. AF_02/2022</t>
  </si>
  <si>
    <t xml:space="preserve"> 4.3.2 </t>
  </si>
  <si>
    <t xml:space="preserve">BLOCO DE COROAMENTO/ VIGA BALDRAME</t>
  </si>
  <si>
    <t xml:space="preserve"> 4.3.2.1 </t>
  </si>
  <si>
    <t xml:space="preserve">CONCRETAGEM DE BLOCOS DE COROAMENTO E VIGAS BALDRAMES, FCK 30 MPA, COM USO DE BOMBA  LANÇAMENTO, ADENSAMENTO E ACABAMENTO. AF_06/2017</t>
  </si>
  <si>
    <t xml:space="preserve"> 4.3.2.2 </t>
  </si>
  <si>
    <t xml:space="preserve">ESCAVAÇÃO MANUAL PARA BLOCO DE COROAMENTO OU SAPATA (INCLUINDO ESCAVAÇÃO PARA COLOCAÇÃO DE FÔRMAS). AF_06/2017</t>
  </si>
  <si>
    <t xml:space="preserve"> 4.3.2.3 </t>
  </si>
  <si>
    <t xml:space="preserve">FABRICAÇÃO, MONTAGEM E DESMONTAGEM DE FÔRMA PARA BLOCO DE COROAMENTO, EM CHAPA DE MADEIRA COMPENSADA RESINADA, E=17 MM, 4 UTILIZAÇÕES. AF_06/2017</t>
  </si>
  <si>
    <t xml:space="preserve"> 4.3.2.4 </t>
  </si>
  <si>
    <t xml:space="preserve">ESCAVAÇÃO MANUAL DE VALA COM PROFUNDIDADE MENOR OU IGUAL A 1,30 M. AF_02/2021</t>
  </si>
  <si>
    <t xml:space="preserve"> 4.3.2.5 </t>
  </si>
  <si>
    <t xml:space="preserve">CAMADA SEPARADORA PARA EXECUÇÃO DE RADIER, PISO DE CONCRETO OU LAJE SOBRE SOLO, EM LONA PLÁSTICA. AF_09/2021</t>
  </si>
  <si>
    <t xml:space="preserve"> 4.3.2.6 </t>
  </si>
  <si>
    <t xml:space="preserve">ARMAÇÃO DE PILAR OU VIGA DE ESTRUTURA CONVENCIONAL DE CONCRETO ARMADO UTILIZANDO AÇO CA-50 DE 10,0 MM - MONTAGEM. AF_06/2022</t>
  </si>
  <si>
    <t xml:space="preserve"> 4.3.2.7 </t>
  </si>
  <si>
    <t xml:space="preserve">ARMAÇÃO DE BLOCO, VIGA BALDRAME OU SAPATA UTILIZANDO AÇO CA-50 DE 12,5 MM - MONTAGEM. AF_06/2017</t>
  </si>
  <si>
    <t xml:space="preserve"> 4.3.2.8 </t>
  </si>
  <si>
    <t xml:space="preserve">ARMAÇÃO DE BLOCO, VIGA BALDRAME OU SAPATA UTILIZANDO AÇO CA-50 DE 16 MM - MONTAGEM. AF_06/2017</t>
  </si>
  <si>
    <t xml:space="preserve"> 4.3.2.9 </t>
  </si>
  <si>
    <t xml:space="preserve">ARMAÇÃO DE BLOCO, VIGA BALDRAME OU SAPATA UTILIZANDO AÇO CA-50 DE 6,3 MM - MONTAGEM. AF_06/2017</t>
  </si>
  <si>
    <t xml:space="preserve"> 4.3.2.10 </t>
  </si>
  <si>
    <t xml:space="preserve">CONCRETO MAGRO PARA LASTRO, TRAÇO 1:4,5:4,5 (EM MASSA SECA DE CIMENTO/ AREIA MÉDIA/ BRITA 1) - PREPARO MANUAL. AF_05/2021</t>
  </si>
  <si>
    <t xml:space="preserve"> 4.3.2.11 </t>
  </si>
  <si>
    <t xml:space="preserve">ARMAÇÃO DE BLOCO, VIGA BALDRAME OU SAPATA UTILIZANDO AÇO CA-50 DE 20 MM - MONTAGEM. AF_06/2017</t>
  </si>
  <si>
    <t xml:space="preserve"> 4.3.2.12 </t>
  </si>
  <si>
    <t xml:space="preserve">ARMAÇÃO DE BLOCO, VIGA BALDRAME OU SAPATA UTILIZANDO AÇO CA-50 DE 25 MM - MONTAGEM. AF_06/2017</t>
  </si>
  <si>
    <t xml:space="preserve"> 4.3.2.13 </t>
  </si>
  <si>
    <t xml:space="preserve">ARMAÇÃO DE BLOCO, VIGA BALDRAME OU SAPATA UTILIZANDO AÇO CA-50 DE 8 MM - MONTAGEM. AF_06/2017</t>
  </si>
  <si>
    <t xml:space="preserve"> 4.3.2.14 </t>
  </si>
  <si>
    <t xml:space="preserve">ARMAÇÃO DE BLOCO, VIGA BALDRAME E SAPATA UTILIZANDO AÇO CA-60 DE 5 MM - MONTAGEM. AF_06/2017</t>
  </si>
  <si>
    <t xml:space="preserve"> 5 </t>
  </si>
  <si>
    <t xml:space="preserve">ESTRUTURAS</t>
  </si>
  <si>
    <t xml:space="preserve"> 5.1 </t>
  </si>
  <si>
    <t xml:space="preserve">ARMAÇÃO PARA EXECUÇÃO DE RADIER, PISO DE CONCRETO OU LAJE SOBRE SOLO, COM USO DE TELA Q-92. AF_09/2021</t>
  </si>
  <si>
    <t xml:space="preserve"> 5.2 </t>
  </si>
  <si>
    <t xml:space="preserve">COMPOSIÇÃO PARAMÉTRICA PARA FORNECIMENTO E MONTAGEM DE ESTRUTURA METÁLICA PARA ESTRUTURA PRINCIPAL DE EDIFICAÇÕES (PILARES, VIGAS E CONTRAVENTAMENTO). AF_11/2022</t>
  </si>
  <si>
    <t xml:space="preserve"> 5.3 </t>
  </si>
  <si>
    <t xml:space="preserve">LAJE TIPO MACIÇA PREMOLDADA PARA PISO CARGA 350kg/m2 VAO 3,5m ALTURA E SOBRECARGA ,CONFORME PROJETO INSTALADA</t>
  </si>
  <si>
    <t xml:space="preserve"> 5.4 </t>
  </si>
  <si>
    <t xml:space="preserve">(MODIFICADO) PLACA DE , (POLIESTIRENO EXPANDIDO/EPS (ISOPOR), TIPO 2F, BLOCO) APLICADO</t>
  </si>
  <si>
    <t xml:space="preserve"> 5.5 </t>
  </si>
  <si>
    <t xml:space="preserve">CONCRETAGEM DE EDIFICAÇÕES (PAREDES E LAJES) , COM CONCRETO USINADO BOMBEÁVEL FCK 30 MPA - LANÇAMENTO, ADENSAMENTO E ACABAMENTO</t>
  </si>
  <si>
    <t xml:space="preserve"> 6 </t>
  </si>
  <si>
    <t xml:space="preserve">ALVENARIA E VEDAÇÃO/ DIVISÓRIAS</t>
  </si>
  <si>
    <t xml:space="preserve"> 6.1 </t>
  </si>
  <si>
    <t xml:space="preserve">ALVENARIA DE VEDAÇÃO DE BLOCOS CERÂMICOS FURADOS NA VERTICAL DE 9X19X39 CM (ESPESSURA 9 CM) E ARGAMASSA DE ASSENTAMENTO COM PREPARO EM BETONEIRA. AF_12/2021</t>
  </si>
  <si>
    <t xml:space="preserve"> 6.2 </t>
  </si>
  <si>
    <t xml:space="preserve">(modificado)PAREDE COM PLACAS DE GESSO ACARTONADO (DRYWALL), (COM INSTALAÇÃO DE LÃ DE VIDRO),PARA USO INTERNO COM DUAS FACES DUPLAS E ESTRUTURA METÁLICA COM GUIAS DUPLAS, SEM VÃOS. AF_06/2017</t>
  </si>
  <si>
    <t xml:space="preserve"> 6.3 </t>
  </si>
  <si>
    <t xml:space="preserve">DIVISORIA SANITÁRIA, TIPO CABINE, EM GRANITO CINZA POLIDO, ESP = 3CM, ASSENTADO COM ARGAMASSA COLANTE AC III-E, EXCLUSIVE FERRAGENS. AF_01/2021</t>
  </si>
  <si>
    <t xml:space="preserve"> 6.4 </t>
  </si>
  <si>
    <t xml:space="preserve">ALVENARIA DE VEDAÇÃO DE BLOCOS CERÂMICOS FURADOS NA HORIZONTAL DE 14X9X19 CM (ESPESSURA 14 CM, BLOCO DEITADO) E ARGAMASSA DE ASSENTAMENTO COM PREPARO MANUAL. AF_12/2021</t>
  </si>
  <si>
    <t xml:space="preserve"> 6.5 </t>
  </si>
  <si>
    <t xml:space="preserve">DIVISÓRIA FIXA EM VIDRO TEMPERADO 10 MM, SEM ABERTURA. AF_01/2021_PS</t>
  </si>
  <si>
    <t xml:space="preserve"> 7 </t>
  </si>
  <si>
    <t xml:space="preserve">JUNTA DE DILATAÇÃO</t>
  </si>
  <si>
    <t xml:space="preserve"> 7.1 </t>
  </si>
  <si>
    <t xml:space="preserve">TRATAMENTO DE JUNTA DE DILATAÇÃO, COM TARUGO DE POLIETILENO E SELANTE PU, INCLUSO PREENCHIMENTO COM ESPUMA EXPANSIVA PU. AF_06/2018</t>
  </si>
  <si>
    <t xml:space="preserve"> 7.2 </t>
  </si>
  <si>
    <t xml:space="preserve">JUNTA DE DILATAÇÃO PARA APLICAÇÃO EM PISO DE CONCRETO</t>
  </si>
  <si>
    <t xml:space="preserve"> 7.3 </t>
  </si>
  <si>
    <t xml:space="preserve">IMPERMEABILIZAÇÃO DE JUNTA DE DILATAÇÃO (FACHADA)</t>
  </si>
  <si>
    <t xml:space="preserve"> 8 </t>
  </si>
  <si>
    <t xml:space="preserve">AR CONDICIONADO</t>
  </si>
  <si>
    <t xml:space="preserve"> 8.1 </t>
  </si>
  <si>
    <t xml:space="preserve">MATERIAIS (TUBULAÇÃO DE COBRE)</t>
  </si>
  <si>
    <t xml:space="preserve"> 8.1.1 </t>
  </si>
  <si>
    <t xml:space="preserve">TUBO EM COBRE FLEXÍVEL, DN 1/4", COM ISOLAMENTO, INSTALADO EM FORRO, PARA RAMAL DE ALIMENTAÇÃO DE AR CONDICIONADO, INCLUSO FIXADOR. AF_11/2021</t>
  </si>
  <si>
    <t xml:space="preserve"> 8.1.2 </t>
  </si>
  <si>
    <t xml:space="preserve">TUBO EM COBRE FLEXÍVEL, DN 1/2", COM ISOLAMENTO, INSTALADO EM FORRO, PARA RAMAL DE ALIMENTAÇÃO DE AR CONDICIONADO, INCLUSO FIXADOR. AF_11/2021</t>
  </si>
  <si>
    <t xml:space="preserve"> 8.1.3 </t>
  </si>
  <si>
    <t xml:space="preserve">TUBO EM COBRE FLEXÍVEL, DN 3/8", COM ISOLAMENTO, INSTALADO EM FORRO, PARA RAMAL DE ALIMENTAÇÃO DE AR CONDICIONADO, INCLUSO FIXADOR. AF_11/2021</t>
  </si>
  <si>
    <t xml:space="preserve"> 8.1.4 </t>
  </si>
  <si>
    <t xml:space="preserve">[BASEADO EM SINAPI 103290] TUBO EM COBRE FLEXÍVEL, DN 3/4", COM ISOLAMENTO, INSTALADO EM FORRO, PARA RAMAL DE ALIMENTAÇÃO DE AR CONDICIONADO, INCLUSO FIXADOR.</t>
  </si>
  <si>
    <t xml:space="preserve"> 8.1.5 </t>
  </si>
  <si>
    <t xml:space="preserve">TUBO EM COBRE FLEXÍVEL, DN 5/8", COM ISOLAMENTO, INSTALADO EM FORRO, PARA RAMAL DE ALIMENTAÇÃO DE AR CONDICIONADO, INCLUSO FIXADOR. AF_11/2021</t>
  </si>
  <si>
    <t xml:space="preserve"> 8.1.6 </t>
  </si>
  <si>
    <t xml:space="preserve">[BASEADO EM SINAPI 103292] TUBO EM COBRE FLEXÍVEL, DN 7/8", COM ISOLAMENTO, INSTALADO EM FORRO, PARA RAMAL DE ALIMENTAÇÃO DE AR CONDICIONADO, INCLUSO FIXADOR.</t>
  </si>
  <si>
    <t xml:space="preserve"> 8.1.7 </t>
  </si>
  <si>
    <t xml:space="preserve">[BASEADO EM SINAPI 103290] TUBO EM COBRE FLEXÍVEL, DN 1 5/8 ", COM ISOLAMENTO, INSTALADO EM FORRO, PARA RAMAL DE ALIMENTAÇÃO DE AR CONDICIONADO, INCLUSO FIXADOR</t>
  </si>
  <si>
    <t xml:space="preserve"> 8.1.8</t>
  </si>
  <si>
    <t xml:space="preserve">COLA PARA TUBOS E MANTAS ELASTOMERICAS, A BASE DE SOLVENTE</t>
  </si>
  <si>
    <t xml:space="preserve">L</t>
  </si>
  <si>
    <t xml:space="preserve"> 8.2 </t>
  </si>
  <si>
    <t xml:space="preserve">SISTEMA ELÉTRICO / LÓGICO</t>
  </si>
  <si>
    <t xml:space="preserve"> 8.2.1 </t>
  </si>
  <si>
    <t xml:space="preserve">ELETRODUTO DE PVC RIGIDO SOLDAVEL, CLASSE B, DE 25 MM</t>
  </si>
  <si>
    <t xml:space="preserve"> 8.2.2 </t>
  </si>
  <si>
    <t xml:space="preserve">ELETRODUTO EM ACO GALVANIZADO ELETROLITICO, SEMI-PESADO, DIAMETRO 1 1/2", PAREDE DE 1,20 MM</t>
  </si>
  <si>
    <t xml:space="preserve"> 8.2.3 </t>
  </si>
  <si>
    <t xml:space="preserve">CABO SHIELD BLINDADO 2 VIAS (2X1 mm) PARA SINAL 100 mts  INSTALADO EM ELETROCALHA OU PERFILADO - FORNECIMENTO E INSTALAÇÃO.</t>
  </si>
  <si>
    <t xml:space="preserve"> 9 </t>
  </si>
  <si>
    <t xml:space="preserve">REVESTIMENTO</t>
  </si>
  <si>
    <t xml:space="preserve"> 9.1 </t>
  </si>
  <si>
    <t xml:space="preserve">REVESTIMENTO INTERNO</t>
  </si>
  <si>
    <t xml:space="preserve"> 9.1.1 </t>
  </si>
  <si>
    <t xml:space="preserve">CHAPISCO APLICADO EM ALVENARIA (COM PRESENÇA DE VÃOS) E ESTRUTURAS DE CONCRETO DE FACHADA, COM ROLO PARA TEXTURA ACRÍLICA.  ARGAMASSA TRAÇO 1:4 E EMULSÃO POLIMÉRICA (ADESIVO) COM PREPARO EM BETONEIRA 400L. AF_10/2022</t>
  </si>
  <si>
    <t xml:space="preserve"> 9.1.2 </t>
  </si>
  <si>
    <t xml:space="preserve">MASSA ÚNICA, PARA RECEBIMENTO DE PINTURA, EM ARGAMASSA TRAÇO 1:2:8, PREPARO MECÂNICO COM BETONEIRA 400L, APLICADA MANUALMENTE EM FACES INTERNAS DE PAREDES, ESPESSURA DE 20MM, COM EXECUÇÃO DE TALISCAS. AF_06/2014</t>
  </si>
  <si>
    <t xml:space="preserve"> 9.1.3 </t>
  </si>
  <si>
    <t xml:space="preserve">REVESTIMENTO CERÂMICO PARA PAREDES INTERNAS COM PLACAS TIPO ESMALTADA EXTRA DE DIMENSÕES 60X60 CM APLICADAS NA ALTURA INTEIRA DAS PAREDES. AF_02/2023_PE</t>
  </si>
  <si>
    <t xml:space="preserve"> 9.1.4 </t>
  </si>
  <si>
    <t xml:space="preserve">RODAPÉ EM POLIESTIRENO, ALTURA 5 CM. AF_09/2020</t>
  </si>
  <si>
    <t xml:space="preserve"> 9.2 </t>
  </si>
  <si>
    <t xml:space="preserve">REVESTIMENTO EXTERNO</t>
  </si>
  <si>
    <t xml:space="preserve"> 9.2.1 </t>
  </si>
  <si>
    <t xml:space="preserve">EMBOÇO OU MASSA ÚNICA EM ARGAMASSA TRAÇO 1:2:8, PREPARO MANUAL, APLICADA MANUALMENTE EM PANOS CEGOS DE FACHADA (SEM PRESENÇA DE VÃOS), ESPESSURA DE 35 MM. AF_08/2022</t>
  </si>
  <si>
    <t xml:space="preserve"> 9.2.2 </t>
  </si>
  <si>
    <t xml:space="preserve">CHAPISCO APLICADO EM ALVENARIA (COM PRESENÇA DE VÃOS) E ESTRUTURAS DE CONCRETO DE FACHADA, COM COLHER DE PEDREIRO.  ARGAMASSA TRAÇO 1:3 COM PREPARO EM BETONEIRA 400L. AF_10/2022</t>
  </si>
  <si>
    <t xml:space="preserve"> 9.3 </t>
  </si>
  <si>
    <t xml:space="preserve">REVESTIMENTO ACÚSTICO</t>
  </si>
  <si>
    <t xml:space="preserve"> 9.3.1 </t>
  </si>
  <si>
    <t xml:space="preserve">PAINEL DE LA DE VIDRO SEM REVESTIMENTO PSI 20, E = 25 MM, DE 1200 X 600 MM</t>
  </si>
  <si>
    <t xml:space="preserve"> 10 </t>
  </si>
  <si>
    <t xml:space="preserve">PINTURA</t>
  </si>
  <si>
    <t xml:space="preserve"> 10.1 </t>
  </si>
  <si>
    <t xml:space="preserve">PINTURA INTERNA</t>
  </si>
  <si>
    <t xml:space="preserve"> 10.1.1 </t>
  </si>
  <si>
    <t xml:space="preserve">FUNDO SELADOR ACRÍLICO, APLICAÇÃO MANUAL EM PAREDE, UMA DEMÃO. AF_04/2023</t>
  </si>
  <si>
    <t xml:space="preserve"> 10.1.2 </t>
  </si>
  <si>
    <t xml:space="preserve">EMASSAMENTO COM MASSA LÁTEX, APLICAÇÃO EM PAREDE, DUAS DEMÃOS, LIXAMENTO MANUAL. AF_04/2023</t>
  </si>
  <si>
    <t xml:space="preserve"> 10.1.3 </t>
  </si>
  <si>
    <t xml:space="preserve">PINTURA LÁTEX ACRÍLICA PREMIUM, APLICAÇÃO MANUAL EM PAREDES, DUAS DEMÃOS. AF_04/2023</t>
  </si>
  <si>
    <t xml:space="preserve"> 10.2 </t>
  </si>
  <si>
    <t xml:space="preserve">PINTURA EXTERNA</t>
  </si>
  <si>
    <t xml:space="preserve"> 10.2.1 </t>
  </si>
  <si>
    <t xml:space="preserve">APLICAÇÃO MANUAL DE FUNDO SELADOR ACRÍLICO EM SUPERFÍCIES EXTERNAS DE SACADA DE EDIFÍCIOS DE MÚLTIPLOS PAVIMENTOS. AF_06/2014</t>
  </si>
  <si>
    <t xml:space="preserve"> 10.2.2 </t>
  </si>
  <si>
    <t xml:space="preserve">APLICAÇÃO MANUAL DE MASSA ACRÍLICA EM PANOS DE FACHADA COM PRESENÇA DE VÃOS, DE EDIFÍCIOS DE MÚLTIPLOS PAVIMENTOS, UMA DEMÃO. AF_05/2017</t>
  </si>
  <si>
    <t xml:space="preserve"> 10.2.3 </t>
  </si>
  <si>
    <t xml:space="preserve">APLICAÇÃO MANUAL DE PINTURA COM TINTA TEXTURIZADA ACRÍLICA EM SUPERFÍCIES EXTERNAS DE SACADA DE EDIFÍCIOS DE MÚLTIPLOS PAVIMENTOS, UMA COR. AF_06/2014</t>
  </si>
  <si>
    <t xml:space="preserve"> 10.2.4 </t>
  </si>
  <si>
    <t xml:space="preserve">PINTURA DE DEMARCAÇÃO DE VAGA COM TINTA EPÓXI, E = 10 CM, APLICAÇÃO MANUAL. AF_05/2021</t>
  </si>
  <si>
    <t xml:space="preserve"> 11 </t>
  </si>
  <si>
    <t xml:space="preserve">IMPERMEABILIZAÇÃO</t>
  </si>
  <si>
    <t xml:space="preserve"> 11.1 </t>
  </si>
  <si>
    <t xml:space="preserve">[BASEADO EM SINAPI 98546] IMPERMEABILIZAÇÃO DE SUPERFÍCIE COM MANTA ASFÁLTICA, UMA CAMADA, INCLUSIVE APLICAÇÃO DE PRIMER ASFÁLTICO, E=4MM.</t>
  </si>
  <si>
    <t xml:space="preserve"> 11.2 </t>
  </si>
  <si>
    <t xml:space="preserve">IMPERMEABILIZAÇÃO DE SUPERFÍCIE COM EMULSÃO ASFÁLTICA, 2 DEMÃOS AF_06/2018</t>
  </si>
  <si>
    <t xml:space="preserve"> 11.3 </t>
  </si>
  <si>
    <t xml:space="preserve">IMPERMEABILIZAÇÃO DE SUPERFÍCIE COM ARGAMASSA POLIMÉRICA / MEMBRANA ACRÍLICA, 4 DEMÃOS, REFORÇADA COM VÉU DE POLIÉSTER (MAV). AF_06/2018</t>
  </si>
  <si>
    <t xml:space="preserve"> 11.4 </t>
  </si>
  <si>
    <t xml:space="preserve">TRATAMENTO DE RALO OU PONTO EMERGENTE COM ARGAMASSA POLIMÉRICA / MEMBRANA ACRÍLICA REFORÇADO COM VÉU DE POLIÉSTER (MAV). AF_06/2018</t>
  </si>
  <si>
    <t xml:space="preserve"> 11.5 </t>
  </si>
  <si>
    <t xml:space="preserve">REPARO/COLAGEM DE ESTRUTURAS DE CONCRETO COM ADESIVO ESTRUTURAL A BASE DE EPOXI, E=2 MM</t>
  </si>
  <si>
    <t xml:space="preserve"> 11.6 </t>
  </si>
  <si>
    <t xml:space="preserve">CONTRAPISO EM ARGAMASSA TRAÇO 1:4 (CIMENTO E AREIA), PREPARO MANUAL, APLICADO EM ÁREAS SECAS SOBRE LAJE, ADERIDO, ACABAMENTO NÃO REFORÇADO, ESPESSURA 3CM. AF_07/2021</t>
  </si>
  <si>
    <t xml:space="preserve"> 12 </t>
  </si>
  <si>
    <t xml:space="preserve">PISO</t>
  </si>
  <si>
    <t xml:space="preserve"> 12.1 </t>
  </si>
  <si>
    <t xml:space="preserve">PISO VINÍLICO SEMI-FLEXÍVEL EM PLACAS, PADRÃO LISO, ESPESSURA 3,2 MM, FIXADO COM COLA. AF_09/2020</t>
  </si>
  <si>
    <t xml:space="preserve"> 12.2 </t>
  </si>
  <si>
    <t xml:space="preserve">REVESTIMENTO CERÂMICO PARA PISO COM PLACAS TIPO ESMALTADA EXTRA DE DIMENSÕES 60X60 CM APLICADA EM AMBIENTES DE ÁREA MENOR QUE 5 M2. AF_02/2023_PE</t>
  </si>
  <si>
    <t xml:space="preserve"> 12.3 </t>
  </si>
  <si>
    <t xml:space="preserve">PISO EM GRANITO APLICADO EM CALÇADAS OU PISOS EXTERNOS. AF_05/2020</t>
  </si>
  <si>
    <t xml:space="preserve"> 12.4 </t>
  </si>
  <si>
    <t xml:space="preserve">CONTRAPISO EM ARGAMASSA TRAÇO 1:4 (CIMENTO E AREIA), PREPARO MANUAL, APLICADO EM ÁREAS SECAS SOBRE LAJE, NÃO ADERIDO, ACABAMENTO NÃO REFORÇADO, ESPESSURA 6CM. AF_07/2021</t>
  </si>
  <si>
    <t xml:space="preserve"> 12.5 </t>
  </si>
  <si>
    <t xml:space="preserve">EXECUÇÃO DE PASSEIO (CALÇADA) OU PISO DE CONCRETO COM CONCRETO MOLDADO IN LOCO, USINADO C20, ACABAMENTO CONVENCIONAL, NÃO ARMADO. AF_08/2022</t>
  </si>
  <si>
    <t xml:space="preserve"> 12.6 </t>
  </si>
  <si>
    <t xml:space="preserve">PISO CIMENTADO, TRAÇO 1:3 (CIMENTO E AREIA), ACABAMENTO LISO, ESPESSURA 2,0 CM, PREPARO MECÂNICO DA ARGAMASSA. AF_09/2020</t>
  </si>
  <si>
    <t xml:space="preserve"> 12.7 </t>
  </si>
  <si>
    <t xml:space="preserve">PISO EM GRANITO APLICADO EM AMBIENTES INTERNOS. AF_09/2020</t>
  </si>
  <si>
    <t xml:space="preserve"> 12.8 </t>
  </si>
  <si>
    <t xml:space="preserve">PISO ELEVADO 18cm EM AGLOMERADO COM REVESTIMENTO EM CARPETE</t>
  </si>
  <si>
    <t xml:space="preserve"> 12.9 </t>
  </si>
  <si>
    <t xml:space="preserve">CONCRETAGEM DE RADIER, PISO DE CONCRETO OU LAJE SOBRE SOLO, FCK 30 MPA - LANÇAMENTO, ADENSAMENTO E ACABAMENTO. AF_09/2021</t>
  </si>
  <si>
    <t xml:space="preserve"> 12.10 </t>
  </si>
  <si>
    <t xml:space="preserve">ACABAMENTO POLIDO PARA PISO DE CONCRETO ARMADO OU LAJE SOBRE SOLO DE ALTA RESISTÊNCIA. AF_09/2021</t>
  </si>
  <si>
    <t xml:space="preserve"> 12.11 </t>
  </si>
  <si>
    <t xml:space="preserve">PISO PODOTÁTIL DE ALERTA OU DIRECIONAL, DE BORRACHA, ASSENTADO SOBRE ARGAMASSA. AF_05/2020</t>
  </si>
  <si>
    <t xml:space="preserve"> 12.12 </t>
  </si>
  <si>
    <t xml:space="preserve">PISO PODOTÁTIL DE ALERTA OU DIRECIONAL, DE CONCRETO, ASSENTADO SOBRE ARGAMASSA. AF_05/2023</t>
  </si>
  <si>
    <t xml:space="preserve"> 12.13 </t>
  </si>
  <si>
    <t xml:space="preserve"> 12.14 </t>
  </si>
  <si>
    <t xml:space="preserve">APLICAÇÃO DE LONA PLÁSTICA PARA EXECUÇÃO DE PAVIMENTOS DE CONCRETO. AF_04/2022</t>
  </si>
  <si>
    <t xml:space="preserve"> 13 </t>
  </si>
  <si>
    <t xml:space="preserve">FORRO</t>
  </si>
  <si>
    <t xml:space="preserve"> 13.1 </t>
  </si>
  <si>
    <t xml:space="preserve">FORRO DE FIBRA MINERAL EM PLACAS DE 625 X 625 MM, E = 15/16 MM, BORDA REBAIXADA, COM PINTURA ANTIMOFO, APOIADO EM PERFIL DE ACO GALVANIZADO COM 24 MM DE BASE - INSTALADO</t>
  </si>
  <si>
    <t xml:space="preserve"> 14 </t>
  </si>
  <si>
    <t xml:space="preserve">ESQUADRIAS</t>
  </si>
  <si>
    <t xml:space="preserve"> 14.1 </t>
  </si>
  <si>
    <t xml:space="preserve">PORTA DE CORRER DE VIDRO TEMPERADO DE 10 MM INCLUSIVE ACESSÓRIOS, DIMENSÕES (1,30 X 2,10) M ,  INCLUSIVE COMPLEMENTOS DE VIDRO TEMPERADO DE 10MM,  PARA FECHAMENTO., DIMENSÕES  (1,20 X 0,90)M</t>
  </si>
  <si>
    <t xml:space="preserve">UM</t>
  </si>
  <si>
    <t xml:space="preserve"> 14.2 </t>
  </si>
  <si>
    <t xml:space="preserve">PORTA DE ABRIR COM MOLA HIDRÁULICA, EM VIDRO TEMPERADO, 2 FOLHAS DE 90X210 CM, ESPESSURA DD 10MM, INCLUSIVE ACESSÓRIOS. AF_01/2021</t>
  </si>
  <si>
    <t xml:space="preserve"> 14.3 </t>
  </si>
  <si>
    <t xml:space="preserve">PORTA DE ABRIR COM MOLA HIDRÁULICA, EM VIDRO TEMPERADO, 90X210 CM, ESPESSURA 10 MM, INCLUSIVE ACESSÓRIOS. AF_01/2021</t>
  </si>
  <si>
    <t xml:space="preserve"> 14.4 </t>
  </si>
  <si>
    <t xml:space="preserve">[BASEADO EM SINAPI 102185] PORTA DE ABRIR COM MOLA HIDRÁULICA, EM VIDRO TEMPERADO, 2 FOLHAS DE 80X210 CM, ESPESSURA DD 10MM, INCLUSIVE ACESSÓRIOS.</t>
  </si>
  <si>
    <t xml:space="preserve"> 14.5</t>
  </si>
  <si>
    <t xml:space="preserve">BOX EM VIDRO LAMINADO 8mm COM PORTA O,85x1,80m PARA SANITARIO</t>
  </si>
  <si>
    <t xml:space="preserve"> 14.6</t>
  </si>
  <si>
    <t xml:space="preserve">KIT DE PORTA DE MADEIRA FRISADA, SEMI-OCA (LEVE OU MÉDIA), PADRÃO MÉDIO 60X210CM, ESPESSURA DE 3CM, ITENS INCLUSOS: DOBRADIÇAS, MONTAGEM E INSTALAÇÃO DO BATENTE, SEM FECHADURA - FORNECIMENTO E INSTALAÇÃO. AF_12/2019</t>
  </si>
  <si>
    <t xml:space="preserve"> 14.7</t>
  </si>
  <si>
    <t xml:space="preserve">KIT DE PORTA DE MADEIRA PARA PINTURA, SEMI-OCA (LEVE OU MÉDIA), PADRÃO MÉDIO, 80X210CM, ESPESSURA DE 3,5CM, ITENS INCLUSOS: DOBRADIÇAS, MONTAGEM E INSTALAÇÃO DO BATENTE, SEM FECHADURA - FORNECIMENTO E INSTALAÇÃO. AF_12/2019</t>
  </si>
  <si>
    <t xml:space="preserve"> 14.8</t>
  </si>
  <si>
    <t xml:space="preserve">KIT DE PORTA DE MADEIRA PARA PINTURA, SEMI-OCA (LEVE OU MÉDIA), PADRÃO MÉDIO, 90X210CM, ESPESSURA DE 3,5CM, ITENS INCLUSOS: DOBRADIÇAS, MONTAGEM E INSTALAÇÃO DO BATENTE, FECHADURA COM EXECUÇÃO DO FURO - FORNECIMENTO E INSTALAÇÃO. AF_12/2019</t>
  </si>
  <si>
    <t xml:space="preserve"> 14.9</t>
  </si>
  <si>
    <t xml:space="preserve">JANELA DE ALUMÍNIO TIPO MAXIM-AR, COM VIDROS REFLETIVO , BATENTE E FERRAGENS. EXCLUSIVE ALIZAR, ACABAMENTO E CONTRAMARCO. FORNECIMENTO E INSTALAÇÃO. AF_12/2019</t>
  </si>
  <si>
    <t xml:space="preserve"> 15 </t>
  </si>
  <si>
    <t xml:space="preserve">CORTINA DE VIDRO</t>
  </si>
  <si>
    <t xml:space="preserve"> 15.1 </t>
  </si>
  <si>
    <t xml:space="preserve">FORNECIMENTO E INSTALAÇÃO DE FACHADA EM PELE DE VIDRO, LINHA CITTA DUE ALCOA, EM VIDRO LAMINADO 4+4 PRATA REFLETIVO CONTENDO JANELAS MAXIM AR</t>
  </si>
  <si>
    <t xml:space="preserve"> 16 </t>
  </si>
  <si>
    <t xml:space="preserve">LOUÇA E METAIS</t>
  </si>
  <si>
    <t xml:space="preserve"> 16.1 </t>
  </si>
  <si>
    <t xml:space="preserve">VASO SANITÁRIO SIFONADO COM CAIXA ACOPLADA LOUÇA BRANCA - PADRÃO MÉDIO, INCLUSO ENGATE FLEXÍVEL EM METAL CROMADO, 1/2  X 40CM - FORNECIMENTO E INSTALAÇÃO. AF_01/2020</t>
  </si>
  <si>
    <t xml:space="preserve"> 16.2 </t>
  </si>
  <si>
    <t xml:space="preserve">VASO SANITARIO SIFONADO CONVENCIONAL PARA PCD SEM FURO FRONTAL COM LOUÇA BRANCA SEM ASSENTO, INCLUSO CONJUNTO DE LIGAÇÃO PARA BACIA SANITÁRIA AJUSTÁVEL - FORNECIMENTO E INSTALAÇÃO. AF_01/2020</t>
  </si>
  <si>
    <t xml:space="preserve"> 16.3 </t>
  </si>
  <si>
    <t xml:space="preserve">ASSENTO SANITÁRIO CONVENCIONAL - FORNECIMENTO E INSTALACAO. AF_01/2020</t>
  </si>
  <si>
    <t xml:space="preserve"> 16.4 </t>
  </si>
  <si>
    <t xml:space="preserve">BARRA DE APOIO RETA, EM ACO INOX POLIDO, COMPRIMENTO 80 CM,  FIXADA NA PAREDE - FORNECIMENTO E INSTALAÇÃO. AF_01/2020</t>
  </si>
  <si>
    <t xml:space="preserve"> 16.5 </t>
  </si>
  <si>
    <t xml:space="preserve">CHUVEIRO ELÉTRICO COMUM CORPO PLÁSTICO, TIPO DUCHA  FORNECIMENTO E INSTALAÇÃO. AF_01/2020</t>
  </si>
  <si>
    <t xml:space="preserve"> 16.6 </t>
  </si>
  <si>
    <t xml:space="preserve">MICTÓRIO SIFONADO LOUÇA BRANCA  PADRÃO MÉDIO  FORNECIMENTO E INSTALAÇÃO. AF_01/2020</t>
  </si>
  <si>
    <t xml:space="preserve"> 16.7 </t>
  </si>
  <si>
    <t xml:space="preserve">BANCADA GRANITO CINZA  150 X 60 CM, COM CUBA DE EMBUTIR DE AÇO, VÁLVULA AMERICANA EM METAL, SIFÃO FLEXÍVEL EM PVC, ENGATE FLEXÍVEL 30 CM, TORNEIRA CROMADA LONGA, DE PAREDE, 1/2 OU 3/4, P/ COZINHA, PADRÃO POPULAR - FORNEC. E INSTALAÇÃO. AF_01/2020</t>
  </si>
  <si>
    <t xml:space="preserve"> 16.8 </t>
  </si>
  <si>
    <t xml:space="preserve">BANCADA GRANITO CINZA,  50 X 60 CM, INCL. CUBA DE EMBUTIR OVAL LOUÇA BRANCA 35 X 50 CM, VÁLVULA METAL CROMADO, SIFÃO FLEXÍVEL PVC, ENGATE 30 CM FLEXÍVEL PLÁSTICO E TORNEIRA CROMADA DE MESA, PADRÃO POPULAR - FORNEC. E INSTALAÇÃO. AF_01/2020</t>
  </si>
  <si>
    <t xml:space="preserve"> 17 </t>
  </si>
  <si>
    <t xml:space="preserve">INSTALAÇÕES HIDROSSANITÁRIAS</t>
  </si>
  <si>
    <t xml:space="preserve"> 17.1 </t>
  </si>
  <si>
    <t xml:space="preserve">DRENAGEM E REUSO</t>
  </si>
  <si>
    <t xml:space="preserve"> 17.1.1 </t>
  </si>
  <si>
    <t xml:space="preserve">BOMBA CENTRÍFUGA, TRIFÁSICA, 3 CV OU 2,96 HP, HM 34 A 40 M, Q 8,6 A 14,8 M3/H - FORNECIMENTO E INSTALAÇÃO. AF_12/2020</t>
  </si>
  <si>
    <t xml:space="preserve"> 17.1.2 </t>
  </si>
  <si>
    <t xml:space="preserve">REGISTRO DE GAVETA BRUTO, LATÃO, ROSCÁVEL, 1", COM ACABAMENTO E CANOPLA CROMADOS - FORNECIMENTO E INSTALAÇÃO. AF_08/2021</t>
  </si>
  <si>
    <t xml:space="preserve"> 17.1.3 </t>
  </si>
  <si>
    <t xml:space="preserve">REGISTRO DE GAVETA BRUTO, LATÃO, ROSCÁVEL, 3/4", COM ACABAMENTO E CANOPLA CROMADOS - FORNECIMENTO E INSTALAÇÃO. AF_08/2021</t>
  </si>
  <si>
    <t xml:space="preserve"> 17.1.4 </t>
  </si>
  <si>
    <t xml:space="preserve">REGISTRO DE GAVETA BRUTO, LATÃO, ROSCÁVEL, 1 1/4", COM ACABAMENTO E CANOPLA CROMADOS - FORNECIMENTO E INSTALAÇÃO. AF_08/2021</t>
  </si>
  <si>
    <t xml:space="preserve"> 17.1.5 </t>
  </si>
  <si>
    <t xml:space="preserve">VÁLVULA DE RETENÇÃO VERTICAL, DE BRONZE, ROSCÁVEL, 1" - FORNECIMENTO E INSTALAÇÃO. AF_08/2021</t>
  </si>
  <si>
    <t xml:space="preserve"> 17.1.6 </t>
  </si>
  <si>
    <t xml:space="preserve">VÁLVULA DE RETENÇÃO, DE BRONZE, PÉ COM CRIVOS, ROSCÁVEL, 1 1/4" - FORNECIMENTO E INSTALAÇÃO. AF_08/2021</t>
  </si>
  <si>
    <t xml:space="preserve"> 17.1.7 </t>
  </si>
  <si>
    <t xml:space="preserve">ADAPTADOR CURTO COM BOLSA E ROSCA PARA REGISTRO, PVC, SOLDÁVEL, DN 40MM X 1.1/4 , INSTALADO EM PRUMADA DE ÁGUA - FORNECIMENTO E INSTALAÇÃO. AF_06/2022</t>
  </si>
  <si>
    <t xml:space="preserve"> 17.1.8 </t>
  </si>
  <si>
    <t xml:space="preserve">ADAPTADOR CURTO COM BOLSA E ROSCA PARA REGISTRO, PVC, SOLDÁVEL, DN 32MM X 1 , INSTALADO EM RAMAL DE DISTRIBUIÇÃO DE ÁGUA - FORNECIMENTO E INSTALAÇÃO. AF_06/2022</t>
  </si>
  <si>
    <t xml:space="preserve"> 17.1.9 </t>
  </si>
  <si>
    <t xml:space="preserve">TUBO, PVC, SOLDÁVEL, DN 60 MM, INSTALADO EM RESERVAÇÃO DE ÁGUA DE EDIFICAÇÃO QUE POSSUA RESERVATÓRIO DE FIBRA/FIBROCIMENTO   FORNECIMENTO E INSTALAÇÃO. AF_06/2016</t>
  </si>
  <si>
    <t xml:space="preserve"> 17.1.10 </t>
  </si>
  <si>
    <t xml:space="preserve">(COMPOSIÇÃO REPRESENTATIVA) DO SERVIÇO DE INSTALAÇÃO DE TUBOS DE PVC, SOLDÁVEL, ÁGUA FRIA, DN 50 MM (INSTALADO EM PRUMADA), INCLUSIVE CONEXÕES, CORTES E FIXAÇÕES, PARA PRÉDIOS. AF_10/2015</t>
  </si>
  <si>
    <t xml:space="preserve"> 17.1.11 </t>
  </si>
  <si>
    <t xml:space="preserve">(COMPOSIÇÃO REPRESENTATIVA) DO SERVIÇO DE INSTALAÇÃO DE TUBOS DE PVC, SOLDÁVEL, ÁGUA FRIA, DN 40 MM (INSTALADO EM PRUMADA), INCLUSIVE CONEXÕES, CORTES E FIXAÇÕES, PARA PRÉDIOS. AF_10/2015</t>
  </si>
  <si>
    <t xml:space="preserve"> 17.1.12 </t>
  </si>
  <si>
    <t xml:space="preserve">(COMPOSIÇÃO REPRESENTATIVA) DO SERVIÇO DE INSTALAÇÃO TUBOS DE PVC, SOLDÁVEL, ÁGUA FRIA, DN 32 MM (INSTALADO EM RAMAL, SUB-RAMAL, RAMAL DE DISTRIBUIÇÃO OU PRUMADA), INCLUSIVE CONEXÕES, CORTES E FIXAÇÕES, PARA PRÉDIOS. AF_10/2015</t>
  </si>
  <si>
    <t xml:space="preserve"> 17.1.13 </t>
  </si>
  <si>
    <t xml:space="preserve">(COMPOSIÇÃO REPRESENTATIVA) DO SERVIÇO DE INSTALAÇÃO DE TUBOS DE PVC, SOLDÁVEL, ÁGUA FRIA, DN 25 MM (INSTALADO EM RAMAL, SUB-RAMAL, RAMAL DE DISTRIBUIÇÃO OU PRUMADA), INCLUSIVE CONEXÕES, CORTES E FIXAÇÕES, PARA PRÉDIOS. AF_10/2015</t>
  </si>
  <si>
    <t xml:space="preserve"> 17.1.14 </t>
  </si>
  <si>
    <t xml:space="preserve">(COMPOSIÇÃO REPRESENTATIVA) DO SERVIÇO DE INSTALAÇÃO DE TUBO DE PVC, SÉRIE NORMAL, ESGOTO PREDIAL, DN 50 MM (INSTALADO EM RAMAL DE DESCARGA OU RAMAL DE ESGOTO SANITÁRIO), INCLUSIVE CONEXÕES, CORTES E FIXAÇÕES PARA, PRÉDIOS. AF_10/2015</t>
  </si>
  <si>
    <t xml:space="preserve"> 17.1.15 </t>
  </si>
  <si>
    <t xml:space="preserve">(COMPOSIÇÃO REPRESENTATIVA) DO SERVIÇO DE INSTALAÇÃO DE TUBO DE PVC, SÉRIE NORMAL, ESGOTO PREDIAL, DN 40 MM (INSTALADO EM RAMAL DE DESCARGA OU RAMAL DE ESGOTO SANITÁRIO), INCLUSIVE CONEXÕES, CORTES E FIXAÇÕES, PARA PRÉDIOS. AF_10/2015</t>
  </si>
  <si>
    <t xml:space="preserve"> 17.1.16 </t>
  </si>
  <si>
    <t xml:space="preserve">(COMPOSIÇÃO REPRESENTATIVA) DO SERVIÇO DE INSTALAÇÃO DE TUBOS DE PVC, SÉRIE R, ÁGUA PLUVIAL, DN 100 MM (INSTALADO EM RAMAL DE ENCAMINHAMENTO, OU CONDUTORES VERTICAIS), INCLUSIVE CONEXÕES, CORTES E FIXAÇÕES, PARA PRÉDIOS. AF_10/2015</t>
  </si>
  <si>
    <t xml:space="preserve"> 17.1.17 </t>
  </si>
  <si>
    <t xml:space="preserve">(COMPOSIÇÃO REPRESENTATIVA) DO SERVIÇO DE INSTALAÇÃO DE TUBOS DE PVC, SÉRIE R, ÁGUA PLUVIAL, DN 75 MM (INSTALADO EM RAMAL DE ENCAMINHAMENTO, OU CONDUTORES VERTICAIS), INCLUSIVE CONEXÕES, CORTE E FIXAÇÕES, PARA PRÉDIOS. AF_10/2015</t>
  </si>
  <si>
    <t xml:space="preserve"> 17.1.18 </t>
  </si>
  <si>
    <t xml:space="preserve">CAIXA ENTERRADA HIDRÁULICA RETANGULAR EM ALVENARIA COM TIJOLOS CERÂMICOS MACIÇOS, DIMENSÕES INTERNAS: 1X1X0,6 M PARA REDE DE ESGOTO. AF_12/2020</t>
  </si>
  <si>
    <t xml:space="preserve"> 17.1.19 </t>
  </si>
  <si>
    <t xml:space="preserve">CAIXA ENTERRADA HIDRÁULICA RETANGULAR EM ALVENARIA COM TIJOLOS CERÂMICOS MACIÇOS, DIMENSÕES INTERNAS: 0,6X0,6X0,6 M PARA REDE DE DRENAGEM. AF_12/2020</t>
  </si>
  <si>
    <t xml:space="preserve"> 17.1.20 </t>
  </si>
  <si>
    <t xml:space="preserve">CAIXA ENTERRADA HIDRÁULICA RETANGULAR EM ALVENARIA COM TIJOLOS CERÂMICOS MACIÇOS, DIMENSÕES INTERNAS: 0,8X0,8X0,6 M PARA REDE DE ESGOTO. AF_12/2020</t>
  </si>
  <si>
    <t xml:space="preserve"> 17.1.21 </t>
  </si>
  <si>
    <t xml:space="preserve">CAIXA SIFONADA, PVC, DN 100 X 100 X 50 MM, JUNTA ELÁSTICA, FORNECIDA E INSTALADA EM RAMAL DE DESCARGA OU EM RAMAL DE ESGOTO SANITÁRIO. AF_08/2022</t>
  </si>
  <si>
    <t xml:space="preserve"> 17.1.22 </t>
  </si>
  <si>
    <t xml:space="preserve">CAIXA SIFONADA, PVC, DN 150 X 185 X 75 MM, FORNECIDA E INSTALADA EM RAMAIS DE ENCAMINHAMENTO DE ÁGUA PLUVIAL. AF_06/2022</t>
  </si>
  <si>
    <t xml:space="preserve"> 17.1.23 </t>
  </si>
  <si>
    <t xml:space="preserve">CAIXA PARA BOCA DE LOBO COMBINADA COM GRELHA RETANGULAR, EM ALVENARIA COM BLOCOS DE CONCRETO, DIMENSÕES INTERNAS: 1,3X1X1,2 M. AF_12/2020</t>
  </si>
  <si>
    <t xml:space="preserve"> 17.1.24 </t>
  </si>
  <si>
    <t xml:space="preserve">ENGATE FLEXÍVEL EM PLÁSTICO BRANCO, 1/2 X 30CM - FORNECIMENTO E INSTALAÇÃO. AF_01/2020</t>
  </si>
  <si>
    <t xml:space="preserve"> 17.1.25 </t>
  </si>
  <si>
    <t xml:space="preserve">TORNEIRA CROMADA 1/2 OU 3/4 PARA TANQUE, PADRÃO MÉDIO - FORNECIMENTO E INSTALAÇÃO. AF_01/2020</t>
  </si>
  <si>
    <t xml:space="preserve"> 17.1.26 </t>
  </si>
  <si>
    <t xml:space="preserve">TORNEIRA CROMADA DE MESA, 1/2 OU 3/4, PARA LAVATÓRIO, PADRÃO MÉDIO - FORNECIMENTO E INSTALAÇÃO. AF_01/2020</t>
  </si>
  <si>
    <t xml:space="preserve"> 17.1.27 </t>
  </si>
  <si>
    <t xml:space="preserve">CAIXA D'AGUA EM POLIETILENO 15000 LITROS COM TAMPA</t>
  </si>
  <si>
    <t xml:space="preserve"> 17.2 </t>
  </si>
  <si>
    <t xml:space="preserve">AGUA FRIA</t>
  </si>
  <si>
    <t xml:space="preserve"> 17.2.1 </t>
  </si>
  <si>
    <t xml:space="preserve">(COMPOSIÇÃO REPRESENTATIVA) LIGAÇÃO PREDIAL DE ÁGUA, REDE DN 50 MM, RAMAL PREDIAL DE 20 MM, L = 2,0 M, LARGURA DA VALA = 0,65 M; COM COLAR DE TOMADA DE PVC; ESCAVAÇÃO MECANIZADA, PREPARO DE FUNDO DE VALA E REATERRO COMPACTADO. AF_06/2022</t>
  </si>
  <si>
    <t xml:space="preserve"> 17.2.2 </t>
  </si>
  <si>
    <t xml:space="preserve">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</si>
  <si>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</si>
  <si>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</si>
  <si>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</si>
  <si>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</si>
  <si>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</si>
  <si>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 xml:space="preserve">BARRILETE DISTR.PVC SOLDAVEL CAIXA (ATE COLUNAS) POR PAV.</t>
  </si>
  <si>
    <t xml:space="preserve"> 17.3 </t>
  </si>
  <si>
    <t xml:space="preserve">ESGOTO</t>
  </si>
  <si>
    <t xml:space="preserve"> 17.3.1 </t>
  </si>
  <si>
    <t xml:space="preserve">(COMPOSIÇÃO REPRESENTATIVA) LIGAÇÃO PREDIAL DE ESGOTO, REDE DN 150 MM, COLETOR PREDIAL DN 100 MM, L = 4,0 M, LARGURA DA VALA = 0,65 M; COM SELIM E CURVA 90 GRAUS; ESCAVAÇÃO MECANIZADA, PREPARO DE FUNDO DE VALA E REATERRO COMPACTADO. AF_06/2022</t>
  </si>
  <si>
    <t xml:space="preserve"> 17.3.2 </t>
  </si>
  <si>
    <t xml:space="preserve">TERMINAL DE VENTILAÇÃO, PVC, SÉRIE NORMAL, ESGOTO PREDIAL, DN 100 MM, JUNTA SOLDÁVEL, FORNECIDO E INSTALADO EM PRUMADA DE ESGOTO SANITÁRIO OU VENTILAÇÃO. AF_08/2022</t>
  </si>
  <si>
    <t xml:space="preserve"> 17.3.3 </t>
  </si>
  <si>
    <t xml:space="preserve">CONJUNTO DE PONTOS DE COLETA DE ESGOTO PARA BANHEIRO (RAMAL DE ESGOTO SANITÁRIO), EM PVC SÉRIE NORMAL, COM  TUBOS, CONEXÕES, RALOS, CAIXAS SIFONADAS, CORTES E FIXAÇÕES EM PRÉDIO COM PRUMADA DE DESCIDA DE ESGOTO DENTRO DO BANHEIRO. AF_05/2023</t>
  </si>
  <si>
    <t xml:space="preserve"> 17.3.4 </t>
  </si>
  <si>
    <t xml:space="preserve">CAIXA SIFONADA, PVC, DN 150 X 185 X 75 MM, JUNTA ELÁSTICA, FORNECIDA E INSTALADA EM RAMAL DE DESCARGA OU EM RAMAL DE ESGOTO SANITÁRIO. AF_08/2022</t>
  </si>
  <si>
    <t xml:space="preserve"> 17.3.5 </t>
  </si>
  <si>
    <t xml:space="preserve">CAIXA DE GORDURA PEQUENA (CAPACIDADE: 19 L), CIRCULAR, EM PVC, DIÂMETRO INTERNO= 0,3 M. AF_12/2020</t>
  </si>
  <si>
    <t xml:space="preserve"> 17.3.6 </t>
  </si>
  <si>
    <t xml:space="preserve">BASE PARA POÇO DE VISITA RETANGULAR PARA  ESGOTO, EM ALVENARIA COM BLOCOS DE CONCRETO, DIMENSÕES INTERNAS = 1X1 M, PROFUNDIDADE = 1,40 M, EXCLUINDO TAMPÃO. AF_12/2020_PA</t>
  </si>
  <si>
    <t xml:space="preserve"> 17.3.7 </t>
  </si>
  <si>
    <t xml:space="preserve">BASE PARA POÇO DE VISITA CIRCULAR PARA  ESGOTO, EM ALVENARIA COM TIJOLOS CERÂMICOS MACIÇOS, DIÂMETRO INTERNO = 0,80 M, PROFUNDIDADE = 1,40 M, EXCLUINDO TAMPÃO. AF_12/2020_PA</t>
  </si>
  <si>
    <t xml:space="preserve"> 17.3.8 </t>
  </si>
  <si>
    <t xml:space="preserve">CAIXA ENTERRADA HIDRÁULICA RETANGULAR EM ALVENARIA COM TIJOLOS CERÂMICOS MACIÇOS, DIMENSÕES INTERNAS: 0,6X0,6X0,6 M PARA REDE DE ESGOTO. AF_12/2020</t>
  </si>
  <si>
    <t xml:space="preserve"> 17.3.9 </t>
  </si>
  <si>
    <t xml:space="preserve"> 17.3.10 </t>
  </si>
  <si>
    <t xml:space="preserve">RALO SIFONADO REDONDO, PVC, DN 100 X 40 MM, JUNTA SOLDÁVEL, FORNECIDO E INSTALADO EM RAMAL DE DESCARGA OU EM RAMAL DE ESGOTO SANITÁRIO. AF_08/2022</t>
  </si>
  <si>
    <t xml:space="preserve"> 17.3.11 </t>
  </si>
  <si>
    <t xml:space="preserve">PONTO ESGOTO PRIMARIO PVC</t>
  </si>
  <si>
    <t xml:space="preserve"> 17.3.12 </t>
  </si>
  <si>
    <t xml:space="preserve">PONTO ESGOTO SANITARIO PRIMARIO PVC (MICTORIO)</t>
  </si>
  <si>
    <t xml:space="preserve"> 17.3.13 </t>
  </si>
  <si>
    <t xml:space="preserve">PONTO ESGOTO SANITARIO PRIMARIO PVC (VASO)</t>
  </si>
  <si>
    <t xml:space="preserve"> 17.4 </t>
  </si>
  <si>
    <t xml:space="preserve">ESTAÇÃO ELEVATÓRIA</t>
  </si>
  <si>
    <t xml:space="preserve"> 17.4.1 </t>
  </si>
  <si>
    <t xml:space="preserve">BOMBA CENTRÍFUGA, TRIFÁSICA, 1 CV OU 0,99 HP, HM 14 A 40 M, Q 0,6 A 8,4 M3/H - FORNECIMENTO E INSTALAÇÃO. AF_12/2020</t>
  </si>
  <si>
    <t xml:space="preserve"> 17.4.2 </t>
  </si>
  <si>
    <t xml:space="preserve">REGISTRO DE ESFERA, PVC, SOLDÁVEL, COM VOLANTE, DN  60 MM - FORNECIMENTO E INSTALAÇÃO. AF_08/2021</t>
  </si>
  <si>
    <t xml:space="preserve"> 17.4.3 </t>
  </si>
  <si>
    <t xml:space="preserve">CAIXA COM GRELHA DUPLA RETANGULAR, EM ALVENARIA COM BLOCOS DE CONCRETO, DIMENSÕES INTERNAS: 0,5X2,2X1 M. AF_12/2020</t>
  </si>
  <si>
    <t xml:space="preserve"> 17.4.4 </t>
  </si>
  <si>
    <t xml:space="preserve"> 17.4.5 </t>
  </si>
  <si>
    <t xml:space="preserve">TAMPA CIRCULAR PARA ESGOTO E DRENAGEM, EM CONCRETO PRÉ-MOLDADO, DIÂMETRO INTERNO = 0,60 M E ALTURA = 0,10 M. AF_12/2020</t>
  </si>
  <si>
    <t xml:space="preserve"> 18 </t>
  </si>
  <si>
    <t xml:space="preserve">INSTALAÇÕES ELÉTRICAS</t>
  </si>
  <si>
    <t xml:space="preserve"> 18.1 </t>
  </si>
  <si>
    <t xml:space="preserve">PONTO DE ELÉTRICOS</t>
  </si>
  <si>
    <t xml:space="preserve"> 18.1.1 </t>
  </si>
  <si>
    <t xml:space="preserve">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</si>
  <si>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</si>
  <si>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 xml:space="preserve">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</si>
  <si>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</si>
  <si>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 xml:space="preserve">COMPOSIÇÃO PARAMÉTRICA DE PONTO ELÉTRICO DE TOMADA DE USO GERAL 2P+T (10A/250V) EM EDIFÍCIO RESIDENCIAL COM ELETRODUTO EMBUTIDO EM RASGOS NAS PAREDES, INCLUSO TOMADA, ELETRODUTO, CABO, RASGO, QUEBRA E CHUMBAMENTO. AF_11/2022</t>
  </si>
  <si>
    <t xml:space="preserve"> 18.1.4 </t>
  </si>
  <si>
    <t xml:space="preserve">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</si>
  <si>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</si>
  <si>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 xml:space="preserve">COMPOSIÇÃO PARAMÉTRICA DE PONTO ELÉTRICO DE TOMADA PARA CHUVEIRO (20A/250V) EM EDIFÍCIO RESIDENCIAL COM ELETRODUTO EMBUTIDO EM RASGOS NAS PAREDES, INCLUSO TOMADA, ELETRODUTO, CABO, RASGO, QUEBRA E CHUMBAMENTO. AF_11/2022</t>
  </si>
  <si>
    <t xml:space="preserve"> 18.2 </t>
  </si>
  <si>
    <t xml:space="preserve">CAIXAS E QUADROS</t>
  </si>
  <si>
    <t xml:space="preserve"> 18.2.1 </t>
  </si>
  <si>
    <t xml:space="preserve">CAIXA DE PROTEÇÃO PARA MEDIDOR MONOFÁSICO DE EMBUTIR - FORNECIMENTO E INSTALAÇÃO. AF_10/2020</t>
  </si>
  <si>
    <t xml:space="preserve"> 18.2.2 </t>
  </si>
  <si>
    <t xml:space="preserve">QUADRO DE DISTRIBUIÇÃO DE ENERGIA EM CHAPA DE AÇO GALVANIZADO, DE EMBUTIR, COM BARRAMENTO TRIFÁSICO, PARA 12 DISJUNTORES DIN 100A - FORNECIMENTO E INSTALAÇÃO. AF_10/2020</t>
  </si>
  <si>
    <t xml:space="preserve"> 18.2.3 </t>
  </si>
  <si>
    <t xml:space="preserve">QUADRO DE DISTRIBUIÇÃO DE ENERGIA EM CHAPA DE AÇO GALVANIZADO, DE EMBUTIR, COM BARRAMENTO TRIFÁSICO, PARA 18 DISJUNTORES DIN 100A - FORNECIMENTO E INSTALAÇÃO. AF_10/2020</t>
  </si>
  <si>
    <t xml:space="preserve"> 18.2.4 </t>
  </si>
  <si>
    <t xml:space="preserve">QUADRO DE DISTRIBUIÇÃO DE ENERGIA EM CHAPA DE AÇO GALVANIZADO, DE EMBUTIR, COM BARRAMENTO TRIFÁSICO, PARA 24 DISJUNTORES DIN 100A - FORNECIMENTO E INSTALAÇÃO. AF_10/2020</t>
  </si>
  <si>
    <t xml:space="preserve"> 18.2.5 </t>
  </si>
  <si>
    <t xml:space="preserve">QUADRO DE DISTRIBUIÇÃO DE ENERGIA EM CHAPA DE AÇO GALVANIZADO, DE EMBUTIR, COM BARRAMENTO TRIFÁSICO, PARA 30 DISJUNTORES DIN 150A - FORNECIMENTO E INSTALAÇÃO. AF_10/2020</t>
  </si>
  <si>
    <t xml:space="preserve"> 18.2.6 </t>
  </si>
  <si>
    <t xml:space="preserve">QUADRO DE DISTRIBUIÇÃO DE ENERGIA EM PVC, DE EMBUTIR, SEM BARRAMENTO, PARA 3 DISJUNTORES - FORNECIMENTO E INSTALAÇÃO. AF_10/2020</t>
  </si>
  <si>
    <t xml:space="preserve"> 18.2.7 </t>
  </si>
  <si>
    <t xml:space="preserve">QUADRO DE DISTRIBUIÇÃO DE ENERGIA EM PVC, DE EMBUTIR, SEM BARRAMENTO, PARA 6 DISJUNTORES - FORNECIMENTO E INSTALAÇÃO. AF_10/2020</t>
  </si>
  <si>
    <t xml:space="preserve"> 18.2.8 </t>
  </si>
  <si>
    <t xml:space="preserve">QUADRO DE DISTRIBUICAO COM BARRAMENTO TRIFASICO, DE EMBUTIR, EM CHAPA DE ACO GALVANIZADO, PARA 48 DISJUNTORES DIN, 100 A</t>
  </si>
  <si>
    <t xml:space="preserve"> 18.2.9 </t>
  </si>
  <si>
    <t xml:space="preserve">QUADRO DE DISTRIBUICAO COM BARRAMENTO TRIFASICO, DE EMBUTIR, EM CHAPA DE ACO GALVANIZADO, PARA 40 DISJUNTORES DIN, 100 A</t>
  </si>
  <si>
    <t xml:space="preserve"> 18.2.10 </t>
  </si>
  <si>
    <t xml:space="preserve">CAIXA DE PASSAGEM/ LUZ / TELEFONIA, DE EMBUTIR, EM CHAPA DE ACO GALVANIZADO, DIMENSOES 120 X 120 X *12* CM (PADRAO CONCESSIONARIA LOCAL)</t>
  </si>
  <si>
    <t xml:space="preserve"> 18.2.11 </t>
  </si>
  <si>
    <t xml:space="preserve">CAIXA DE PASSAGEM METALICA, DE SOBREPOR, COM TAMPA APARAFUSADA, DIMENSOES 15 X 15 X *10* CM</t>
  </si>
  <si>
    <t xml:space="preserve"> 18.2.12 </t>
  </si>
  <si>
    <t xml:space="preserve">CAIXA DE PASSAGEM ELETRICA DE PAREDE, DE EMBUTIR, EM TERMOPLASTICO / PVC, COM TAMPA APARAFUSADA, DIMENSOES 400 X 400 X *120* MM</t>
  </si>
  <si>
    <t xml:space="preserve"> 18.2.13 </t>
  </si>
  <si>
    <t xml:space="preserve">BASEADO NA COMPOSIÇÃO SINAPI(101883)INSTALAÇÃO DE QUADROS ELÉTRICOS COMPLETO INCLUINDO DISJUNTORES</t>
  </si>
  <si>
    <t xml:space="preserve"> 18.2.14 </t>
  </si>
  <si>
    <t xml:space="preserve">INSTALAÇÃO DE CAIXA DE´PASSAGEM DE SOBREPOR</t>
  </si>
  <si>
    <t xml:space="preserve"> 18.2.15 </t>
  </si>
  <si>
    <t xml:space="preserve">INSTALAÇÃO DE CAIXA DE PASSAGEM DE EMBUTIR (120X120X12)CM</t>
  </si>
  <si>
    <t xml:space="preserve"> 18.2.16 </t>
  </si>
  <si>
    <t xml:space="preserve">INSTALAÇÃO DE CAIXA DE PASSAGEM DE EMBUTIR (400X400X120)CM</t>
  </si>
  <si>
    <t xml:space="preserve"> 18.3 </t>
  </si>
  <si>
    <t xml:space="preserve">DISJUNTORES E DISPOSITIVOS</t>
  </si>
  <si>
    <t xml:space="preserve"> 18.3.1 </t>
  </si>
  <si>
    <t xml:space="preserve">DISJUNTOR TERMOMAGNÉTICO TRIPOLAR , CORRENTE NOMINAL DE 125A - FORNECIMENTO E INSTALAÇÃO. AF_10/2020</t>
  </si>
  <si>
    <t xml:space="preserve"> 18.3.2 </t>
  </si>
  <si>
    <t xml:space="preserve">DISJUNTOR TERMOMAGNETICO TRIPOLAR 150 A / 600 V, TIPO FXD / ICC - 35 KA</t>
  </si>
  <si>
    <t xml:space="preserve"> 18.3.3 </t>
  </si>
  <si>
    <t xml:space="preserve">DISJUNTOR TRIPOLAR TIPO DIN, CORRENTE NOMINAL DE 20A - FORNECIMENTO E INSTALAÇÃO. AF_10/2020</t>
  </si>
  <si>
    <t xml:space="preserve"> 18.3.4 </t>
  </si>
  <si>
    <t xml:space="preserve">DISJUNTOR TRIPOLAR TIPO DIN, CORRENTE NOMINAL DE 25A - FORNECIMENTO E INSTALAÇÃO. AF_10/2020</t>
  </si>
  <si>
    <t xml:space="preserve"> 18.3.5 </t>
  </si>
  <si>
    <t xml:space="preserve">DISJUNTOR TERMOMAGNETICO TRIPOLAR 300 A / 600 V, TIPO JXD / ICC - 40 KA</t>
  </si>
  <si>
    <t xml:space="preserve"> 18.3.6 </t>
  </si>
  <si>
    <t xml:space="preserve">DISJUNTOR TRIPOLAR TIPO DIN, CORRENTE NOMINAL DE 32A - FORNECIMENTO E INSTALAÇÃO. AF_10/2020</t>
  </si>
  <si>
    <t xml:space="preserve"> 18.3.7 </t>
  </si>
  <si>
    <t xml:space="preserve">DISJUNTOR TRIPOLAR TIPO DIN, CORRENTE NOMINAL DE 40A - FORNECIMENTO E INSTALAÇÃO. AF_10/2020</t>
  </si>
  <si>
    <t xml:space="preserve"> 18.3.8 </t>
  </si>
  <si>
    <t xml:space="preserve">DISJUNTOR TRIPOLAR TIPO DIN, CORRENTE NOMINAL DE 50A - FORNECIMENTO E INSTALAÇÃO. AF_10/2020</t>
  </si>
  <si>
    <t xml:space="preserve"> 18.3.9 </t>
  </si>
  <si>
    <t xml:space="preserve">DISJUNTOR TIPO DIN/IEC, TRIPOLAR 63 A</t>
  </si>
  <si>
    <t xml:space="preserve"> 18.3.10 </t>
  </si>
  <si>
    <t xml:space="preserve">DISJUNTOR TIPO NEMA, TRIPOLAR 60 ATE 100 A, TENSAO MAXIMA DE 415 V</t>
  </si>
  <si>
    <t xml:space="preserve"> 18.3.11 </t>
  </si>
  <si>
    <t xml:space="preserve">DISJUNTOR TERMOMAGNETICO TRIPOLAR 800 A / 600 V, TIPO LMXD</t>
  </si>
  <si>
    <t xml:space="preserve"> 18.3.12 </t>
  </si>
  <si>
    <t xml:space="preserve">DISJUNTOR BIPOLAR TIPO DIN, CORRENTE NOMINAL DE 10A - FORNECIMENTO E INSTALAÇÃO. AF_10/2020</t>
  </si>
  <si>
    <t xml:space="preserve"> 18.3.13 </t>
  </si>
  <si>
    <t xml:space="preserve">DISJUNTOR BIPOLAR TIPO DIN, CORRENTE NOMINAL DE 16A - FORNECIMENTO E INSTALAÇÃO. AF_10/2020</t>
  </si>
  <si>
    <t xml:space="preserve"> 18.3.14 </t>
  </si>
  <si>
    <t xml:space="preserve">DISJUNTOR BIPOLAR TIPO DIN, CORRENTE NOMINAL DE 20A - FORNECIMENTO E INSTALAÇÃO. AF_10/2020</t>
  </si>
  <si>
    <t xml:space="preserve"> 18.3.15 </t>
  </si>
  <si>
    <t xml:space="preserve">DISJUNTOR BIPOLAR TIPO DIN, CORRENTE NOMINAL DE 25A - FORNECIMENTO E INSTALAÇÃO. AF_10/2020</t>
  </si>
  <si>
    <t xml:space="preserve"> 18.3.16 </t>
  </si>
  <si>
    <t xml:space="preserve">DISJUNTOR BIPOLAR TIPO DIN, CORRENTE NOMINAL DE 32A - FORNECIMENTO E INSTALAÇÃO. AF_10/2020</t>
  </si>
  <si>
    <t xml:space="preserve"> 18.3.17 </t>
  </si>
  <si>
    <t xml:space="preserve">DISJUNTOR BIPOLAR TIPO DIN, CORRENTE NOMINAL DE 40A - FORNECIMENTO E INSTALAÇÃO. AF_10/2020</t>
  </si>
  <si>
    <t xml:space="preserve"> 18.3.18 </t>
  </si>
  <si>
    <t xml:space="preserve">DISJUNTOR BIPOLAR TIPO DIN, CORRENTE NOMINAL DE 50A - FORNECIMENTO E INSTALAÇÃO. AF_10/2020</t>
  </si>
  <si>
    <t xml:space="preserve"> 18.3.19 </t>
  </si>
  <si>
    <t xml:space="preserve">DISJUNTOR MONOPOLAR TIPO DIN, CORRENTE NOMINAL DE 10A - FORNECIMENTO E INSTALAÇÃO. AF_10/2020</t>
  </si>
  <si>
    <t xml:space="preserve"> 18.3.20 </t>
  </si>
  <si>
    <t xml:space="preserve">DISJUNTOR MONOPOLAR TIPO DIN, CORRENTE NOMINAL DE 16A - FORNECIMENTO E INSTALAÇÃO. AF_10/2020</t>
  </si>
  <si>
    <t xml:space="preserve"> 18.3.21 </t>
  </si>
  <si>
    <t xml:space="preserve">DISJUNTOR MONOPOLAR TIPO DIN, CORRENTE NOMINAL DE 20A - FORNECIMENTO E INSTALAÇÃO. AF_10/2020</t>
  </si>
  <si>
    <t xml:space="preserve"> 18.3.22 </t>
  </si>
  <si>
    <t xml:space="preserve">DISJUNTOR MONOPOLAR TIPO DIN, CORRENTE NOMINAL DE 25A - FORNECIMENTO E INSTALAÇÃO. AF_10/2020</t>
  </si>
  <si>
    <t xml:space="preserve"> 18.3.23 </t>
  </si>
  <si>
    <t xml:space="preserve">DISJUNTOR MONOPOLAR TIPO DIN, CORRENTE NOMINAL DE 32A - FORNECIMENTO E INSTALAÇÃO. AF_10/2020</t>
  </si>
  <si>
    <t xml:space="preserve"> 18.3.24 </t>
  </si>
  <si>
    <t xml:space="preserve">DISJUNTOR MONOPOLAR TIPO DIN, CORRENTE NOMINAL DE 40A - FORNECIMENTO E INSTALAÇÃO. AF_10/2020</t>
  </si>
  <si>
    <t xml:space="preserve"> 18.3.25 </t>
  </si>
  <si>
    <t xml:space="preserve">DISJUNTOR TRIPOLAR TIPO NEMA, CORRENTE NOMINAL DE 60 ATÉ 100A - FORNECIMENTO E INSTALAÇÃO. AF_10/2020</t>
  </si>
  <si>
    <t xml:space="preserve"> 18.3.26 </t>
  </si>
  <si>
    <t xml:space="preserve">DISPOSITIVO DR, 4 POLOS, SENSIBILIDADE DE 30 MA, CORRENTE DE 25 A, TIPO AC</t>
  </si>
  <si>
    <t xml:space="preserve"> 18.3.27 </t>
  </si>
  <si>
    <t xml:space="preserve">DISPOSITIVO DR, 2 POLOS, SENSIBILIDADE DE 30 MA, CORRENTE DE 25 A, TIPO AC</t>
  </si>
  <si>
    <t xml:space="preserve"> 18.3.28 </t>
  </si>
  <si>
    <t xml:space="preserve">INSTALAÇÃO DE DISJUNTOR  TIPO DIM E SIMILARES INCLUSIVE DR.</t>
  </si>
  <si>
    <t xml:space="preserve"> 18.3.29 </t>
  </si>
  <si>
    <t xml:space="preserve">INSTALAÇÃO DE DISJUNTOR TERMOMAGNÉTICO</t>
  </si>
  <si>
    <t xml:space="preserve"> 18.4 </t>
  </si>
  <si>
    <t xml:space="preserve">FIOS E CABOS</t>
  </si>
  <si>
    <t xml:space="preserve"> 18.4.1 </t>
  </si>
  <si>
    <t xml:space="preserve">CABO DE COBRE FLEXÍVEL ISOLADO, 50 MM², ANTI-CHAMA 0,6/1,0 KV, PARA REDE ENTERRADA DE DISTRIBUIÇÃO DE ENERGIA ELÉTRICA - FORNECIMENTO E INSTALAÇÃO. AF_12/2021</t>
  </si>
  <si>
    <t xml:space="preserve"> 18.4.2 </t>
  </si>
  <si>
    <t xml:space="preserve">CABO DE COBRE FLEXÍVEL ISOLADO, 70 MM², ANTI-CHAMA 0,6/1,0 KV, PARA REDE ENTERRADA DE DISTRIBUIÇÃO DE ENERGIA ELÉTRICA - FORNECIMENTO E INSTALAÇÃO. AF_12/2021</t>
  </si>
  <si>
    <t xml:space="preserve"> 18.4.3 </t>
  </si>
  <si>
    <t xml:space="preserve">CABO DE COBRE FLEXÍVEL ISOLADO, 95 MM², ANTI-CHAMA 0,6/1,0 KV, PARA REDE ENTERRADA DE DISTRIBUIÇÃO DE ENERGIA ELÉTRICA - FORNECIMENTO E INSTALAÇÃO. AF_12/2021</t>
  </si>
  <si>
    <t xml:space="preserve"> 18.4.4 </t>
  </si>
  <si>
    <t xml:space="preserve">CABO DE COBRE FLEXÍVEL ISOLADO, 120 MM², ANTI-CHAMA 0,6/1,0 KV, PARA REDE ENTERRADA DE DISTRIBUIÇÃO DE ENERGIA ELÉTRICA - FORNECIMENTO E INSTALAÇÃO. AF_12/2021</t>
  </si>
  <si>
    <t xml:space="preserve"> 18.4.5 </t>
  </si>
  <si>
    <t xml:space="preserve">CABO DE COBRE FLEXÍVEL ISOLADO, 185 MM², ANTI-CHAMA 0,6/1,0 KV, PARA REDE ENTERRADA DE DISTRIBUIÇÃO DE ENERGIA ELÉTRICA - FORNECIMENTO E INSTALAÇÃO. AF_12/2021</t>
  </si>
  <si>
    <t xml:space="preserve"> 18.4.6 </t>
  </si>
  <si>
    <t xml:space="preserve">CABO DE COBRE FLEXÍVEL ISOLADO, 240 MM², ANTI-CHAMA 0,6/1,0 KV, PARA REDE ENTERRADA DE DISTRIBUIÇÃO DE ENERGIA ELÉTRICA - FORNECIMENTO E INSTALAÇÃO. AF_12/2021</t>
  </si>
  <si>
    <t xml:space="preserve"> 18.4.7 </t>
  </si>
  <si>
    <t xml:space="preserve">CABO DE COBRE FLEXÍVEL ISOLADO, 300 MM², ANTI-CHAMA 0,6/1,0 KV, PARA REDE ENTERRADA DE DISTRIBUIÇÃO DE ENERGIA ELÉTRICA - FORNECIMENTO E INSTALAÇÃO. AF_12/2021</t>
  </si>
  <si>
    <t xml:space="preserve"> 18.5 </t>
  </si>
  <si>
    <t xml:space="preserve">LUMINÁRIAS</t>
  </si>
  <si>
    <t xml:space="preserve"> 18.5.1 </t>
  </si>
  <si>
    <t xml:space="preserve">LUMINÁRIA TIPO CALHA, DE SOBREPOR, COM 2 LÂMPADAS TUBULARES FLUORESCENTES DE 18 W, COM REATOR DE PARTIDA RÁPIDA - FORNECIMENTO E INSTALAÇÃO. AF_02/2020</t>
  </si>
  <si>
    <t xml:space="preserve"> 18.5.2 </t>
  </si>
  <si>
    <t xml:space="preserve">LUMINÁRIA ARANDELA TIPO MEIA LUA, DE SOBREPOR, COM 1 LÂMPADA FLUORESCENTE DE 15 W, SEM REATOR - FORNECIMENTO E INSTALAÇÃO. AF_02/2020</t>
  </si>
  <si>
    <t xml:space="preserve"> 18.5.3 </t>
  </si>
  <si>
    <t xml:space="preserve"> 18.5.4 </t>
  </si>
  <si>
    <t xml:space="preserve">LUMINÁRIA TIPO SPOT, DE SOBREPOR, COM 2 LÂMPADAS FLUORESCENTES DE 15 W, SEM REATOR - FORNECIMENTO E INSTALAÇÃO. AF_02/2020</t>
  </si>
  <si>
    <t xml:space="preserve"> 18.5.5 </t>
  </si>
  <si>
    <t xml:space="preserve">LUMINÁRIA ARANDELA TIPO TARTARUGA, DE SOBREPOR, COM 1 LÂMPADA LED DE 6 W, SEM REATOR - FORNECIMENTO E INSTALAÇÃO. AF_02/2020</t>
  </si>
  <si>
    <t xml:space="preserve"> 18.5.6 </t>
  </si>
  <si>
    <t xml:space="preserve">LUMINÁRIA TIPO PLAFON EM PLÁSTICO, DE SOBREPOR, COM 1 LÂMPADA FLUORESCENTE DE 15 W, SEM REATOR - FORNECIMENTO E INSTALAÇÃO. AF_02/2020</t>
  </si>
  <si>
    <t xml:space="preserve"> 18.5.7 </t>
  </si>
  <si>
    <t xml:space="preserve">RELÉ FOTOELÉTRICO PARA COMANDO DE ILUMINAÇÃO EXTERNA 1000 W - FORNECIMENTO E INSTALAÇÃO. AF_08/2020</t>
  </si>
  <si>
    <t xml:space="preserve"> 18.5.8 </t>
  </si>
  <si>
    <t xml:space="preserve">LUMINÁRIA DE EMERGÊNCIA, COM 30 LÂMPADAS LED DE 2 W, SEM REATOR - FORNECIMENTO E INSTALAÇÃO. AF_02/2020</t>
  </si>
  <si>
    <t xml:space="preserve"> 18.5.9 </t>
  </si>
  <si>
    <t xml:space="preserve">SENSOR DE PRESENÇA COM FOTOCÉLULA, FIXAÇÃO EM TETO - FORNECIMENTO E INSTALAÇÃO. AF_02/2020</t>
  </si>
  <si>
    <t xml:space="preserve"> 18.5.10 </t>
  </si>
  <si>
    <t xml:space="preserve">FITA ISOLANTE DE BORRACHA AUTOFUSAO, USO ATE 69 KV (ALTA TENSAO)</t>
  </si>
  <si>
    <t xml:space="preserve"> 18.5.11 </t>
  </si>
  <si>
    <t xml:space="preserve">FITA ISOLANTE ADESIVA ANTICHAMA, USO ATE 750 V, EM ROLO DE 19 MM X 20 M</t>
  </si>
  <si>
    <t xml:space="preserve"> 18.6 </t>
  </si>
  <si>
    <t xml:space="preserve">RAMAL DE ENTRADA E SUBESTAÇÃO ABRIGADA</t>
  </si>
  <si>
    <t xml:space="preserve"> 18.6.1 </t>
  </si>
  <si>
    <t xml:space="preserve">ENTRADA DE ENERGIA ELÉTRICA, AÉREA, TRIFÁSICA, COM CAIXA DE EMBUTIR, CABO DE 35 MM2 E DISJUNTOR DIN 50A (NÃO INCLUSO O POSTE DE CONCRETO). AF_07/2020_PS</t>
  </si>
  <si>
    <t xml:space="preserve"> 18.6.2 </t>
  </si>
  <si>
    <t xml:space="preserve">ASSENTAMENTO DE POSTE DE CONCRETO COM COMPRIMENTO NOMINAL DE 10 M, CARGA NOMINAL MENOR OU IGUAL A 1000 DAN, ENGASTAMENTO SIMPLES COM 1,6 M DE SOLO (NÃO INCLUI FORNECIMENTO). AF_11/2019</t>
  </si>
  <si>
    <t xml:space="preserve"> 18.6.3 </t>
  </si>
  <si>
    <t xml:space="preserve">POSTE DE CONCRETO ARMADO DE SECAO DUPLO T, EXTENSAO DE 10,00 M, RESISTENCIA DE 600 DAN, TIPO B</t>
  </si>
  <si>
    <t xml:space="preserve"> 18.6.4 </t>
  </si>
  <si>
    <t xml:space="preserve">TRANSFORMADOR DE DISTRIBUIÇÃO, 500KVA, TRIFÁSICO, 60 HZ, CLASSE 15 KV, IMERSO EM ÓLEO MINERAL, INSTALAÇÃO EM SOLO (NÃO INCLUSO ABRIGO) - FORNECIMENTO E INSTALAÇÃO. AF_02/2022</t>
  </si>
  <si>
    <t xml:space="preserve"> 18.6.5 </t>
  </si>
  <si>
    <t xml:space="preserve">ISOLADOR, TIPO DISCO, PARA TENSÃO 15 KV - FORNECIMENTO E INSTALAÇÃO. AF_07/2020</t>
  </si>
  <si>
    <t xml:space="preserve"> 18.6.6 </t>
  </si>
  <si>
    <t xml:space="preserve">ALÇA PREFORMADA DE DISTRIBUIÇÃO, EM  AÇO GALVANIZADO, AWG 2 - FORNECIMENTO E INSTALAÇÃO. AF_07/2020</t>
  </si>
  <si>
    <t xml:space="preserve"> 18.6.7 </t>
  </si>
  <si>
    <t xml:space="preserve">CAIXA DE PROTECAO EXTERNA PARA MEDIDOR HOROSAZONAL, DE BAIXA TENSAO, COM MODULO, EM CHAPA DE ACO (PADRAO DA CONCESSIONARIA LOCAL)</t>
  </si>
  <si>
    <t xml:space="preserve"> 18.6.8 </t>
  </si>
  <si>
    <t xml:space="preserve">TERMINAL A COMPRESSAO EM COBRE ESTANHADO PARA CABO 50 MM2, 1 FURO E 1 COMPRESSAO, PARA PARAFUSO DE FIXACAO M8</t>
  </si>
  <si>
    <t xml:space="preserve"> 18.6.9 </t>
  </si>
  <si>
    <t xml:space="preserve">TERMINAL A COMPRESSAO EM COBRE ESTANHADO PARA CABO 70 MM2, 1 FURO E 1 COMPRESSAO, PARA PARAFUSO DE FIXACAO M10</t>
  </si>
  <si>
    <t xml:space="preserve"> 18.6.10 </t>
  </si>
  <si>
    <t xml:space="preserve">FITA ACO INOX PARA CINTAR POSTE, L = 19 MM, E = 0,5 MM (ROLO DE 30M)</t>
  </si>
  <si>
    <t xml:space="preserve"> 18.6.11 </t>
  </si>
  <si>
    <t xml:space="preserve">TERMINAL COMPRESSAO CABO FLEXIVEL 120MM 2 FUROS 120MM</t>
  </si>
  <si>
    <t xml:space="preserve"> 18.7 </t>
  </si>
  <si>
    <t xml:space="preserve">ATERRAMENTO E SPDA</t>
  </si>
  <si>
    <t xml:space="preserve"> 18.7.1 </t>
  </si>
  <si>
    <t xml:space="preserve">CORDOALHA DE COBRE NU 50 MM², ENTERRADA, SEM ISOLADOR - FORNECIMENTO E INSTALAÇÃO. AF_12/2017</t>
  </si>
  <si>
    <t xml:space="preserve"> 18.7.2 </t>
  </si>
  <si>
    <t xml:space="preserve">INSTALAÇÃO DE SINALIZADOR NOTURNO LED. AF_11/2017</t>
  </si>
  <si>
    <t xml:space="preserve"> 18.7.3 </t>
  </si>
  <si>
    <t xml:space="preserve">HASTE DE ATERRAMENTO 5/8  PARA SPDA - FORNECIMENTO E INSTALAÇÃO. AF_12/2017</t>
  </si>
  <si>
    <t xml:space="preserve"> 18.7.4 </t>
  </si>
  <si>
    <t xml:space="preserve">CAIXA DE INSPEÇÃO PARA ATERRAMENTO, CIRCULAR, EM POLIETILENO, DIÂMETRO INTERNO = 0,3 M. AF_12/2020</t>
  </si>
  <si>
    <t xml:space="preserve"> 18.7.5 </t>
  </si>
  <si>
    <t xml:space="preserve">VERGALHAO ZINCADO ROSCA TOTAL, 1/4 " (6,3 MM)</t>
  </si>
  <si>
    <t xml:space="preserve"> 18.7.6 </t>
  </si>
  <si>
    <t xml:space="preserve">GRAMPO U DE 5/8 " N8 EM FERRO GALVANIZADO</t>
  </si>
  <si>
    <t xml:space="preserve"> 18.7.7 </t>
  </si>
  <si>
    <t xml:space="preserve">MASTRO 1 ½  PARA SPDA - FORNECIMENTO E INSTALAÇÃO. AF_12/2017</t>
  </si>
  <si>
    <t xml:space="preserve"> 18.7.8 </t>
  </si>
  <si>
    <t xml:space="preserve">BASE METÁLICA PARA MASTRO 1 ½  PARA SPDA - FORNECIMENTO E INSTALAÇÃO. AF_12/2017</t>
  </si>
  <si>
    <t xml:space="preserve"> 18.7.9 </t>
  </si>
  <si>
    <t xml:space="preserve">CABO DE COBRE NU MEIO DURO 7 FIOS 150mm2</t>
  </si>
  <si>
    <t xml:space="preserve"> 18.8 </t>
  </si>
  <si>
    <t xml:space="preserve">ELETROCALHAS, INCLUSIVE TAMPA E ACESSÓRIOS</t>
  </si>
  <si>
    <t xml:space="preserve"> 18.8.1 </t>
  </si>
  <si>
    <t xml:space="preserve">ELETROCALHA PERFURADA TIPO ""U"" 100X100 CHAPA 22 SEM TAMPA</t>
  </si>
  <si>
    <t xml:space="preserve"> 18.8.2 </t>
  </si>
  <si>
    <t xml:space="preserve">ELETROCALHA PERFURADA TIPO ""U"" 100x75mm CHAPA 20 S/ TAMPA</t>
  </si>
  <si>
    <t xml:space="preserve"> 18.8.3 </t>
  </si>
  <si>
    <t xml:space="preserve">ELETROCALHA PERFURADA TIPO ""U"" 100X50 CHAPA 20 SEM TAMPA</t>
  </si>
  <si>
    <t xml:space="preserve"> 18.8.4 </t>
  </si>
  <si>
    <t xml:space="preserve">ELETROCALHA PERFURADA TIPO ""U"" 150X100 CHAPA 18 SEM TAMPA</t>
  </si>
  <si>
    <t xml:space="preserve"> 18.8.5 </t>
  </si>
  <si>
    <t xml:space="preserve">ELETROCALHA LISA TIPO ""U"" 150x75 CHAPA 18 SEM TAMPA</t>
  </si>
  <si>
    <t xml:space="preserve"> 18.8.6 </t>
  </si>
  <si>
    <t xml:space="preserve">ELETROCALHA PERFURADA TIPO ""U"" 200X100 CHAPA 22 SEM TAMPA</t>
  </si>
  <si>
    <t xml:space="preserve"> 18.8.7 </t>
  </si>
  <si>
    <t xml:space="preserve">ELETROCALHA PERFURADA TIPO ""U"" 300X100 CHAPA 18 SEM TAMPA</t>
  </si>
  <si>
    <t xml:space="preserve"> 18.8.8 </t>
  </si>
  <si>
    <t xml:space="preserve">ELETROCALHA PERFURADA TIPO ""U"" 400x75mm CHAPA 16 SEM TAMPA</t>
  </si>
  <si>
    <t xml:space="preserve"> 18.8.9 </t>
  </si>
  <si>
    <t xml:space="preserve">ELETROCALHA PERFURADA 400x150x3000mm CHAPA 18</t>
  </si>
  <si>
    <t xml:space="preserve"> 18.8.10 </t>
  </si>
  <si>
    <t xml:space="preserve">ELETROCALHA PERFURADA TIPO ""U"" 75X50CM CHAPA 18 SEM TAMPA</t>
  </si>
  <si>
    <t xml:space="preserve"> 18.8.11 </t>
  </si>
  <si>
    <t xml:space="preserve">ELETROCALHA PERFURADA TIPO ""U"" 75x75mm CHAPA 18 SEM TAMPA</t>
  </si>
  <si>
    <t xml:space="preserve"> 18.8.12 </t>
  </si>
  <si>
    <t xml:space="preserve">ELETROCALHA PERFURADA TIPO ""U"" 50X50 CHAPA 18 SEM TAMPA</t>
  </si>
  <si>
    <t xml:space="preserve"> 18.8.13 </t>
  </si>
  <si>
    <t xml:space="preserve">PERFILADO PERFURADO 38x19x3000mm CHAPA 16</t>
  </si>
  <si>
    <t xml:space="preserve"> 18.8.14 </t>
  </si>
  <si>
    <t xml:space="preserve">PERFILADO PERFURADO 38x38x6000mm CHAPA 22</t>
  </si>
  <si>
    <t xml:space="preserve"> 19 </t>
  </si>
  <si>
    <t xml:space="preserve">ELEVADOR</t>
  </si>
  <si>
    <t xml:space="preserve"> 19.1 </t>
  </si>
  <si>
    <t xml:space="preserve">Elevador elétrico social para 12 passageiros ou 900kg, com 07 paradas, painéis e teto em aço escovado, corrimão tubular, portas aço inox, cabina 1,20-frente x 2,20-fundo x altura 2,2m inoxidável,</t>
  </si>
  <si>
    <t xml:space="preserve"> 19.2 </t>
  </si>
  <si>
    <t xml:space="preserve">PLATAFORMA ELEVATORIA DE TRANSPORTE VERTICAL, DESNIVEL DE 2,0 ATE 4,00m CABINADA EM ACO INOX, PORTAS UNILATERAL OU OPOSTAS - ENCLAUSURAMENTO EM ESTRUTURA DE ACO E VIDRO</t>
  </si>
  <si>
    <t xml:space="preserve"> 19.3</t>
  </si>
  <si>
    <t xml:space="preserve">ELEVADOR DE CARGA 3m 300KG 220V MONTA CARGA</t>
  </si>
  <si>
    <t xml:space="preserve"> 19.4 </t>
  </si>
  <si>
    <t xml:space="preserve">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</si>
  <si>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</si>
  <si>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 xml:space="preserve">INSTALAÇÃO DE COMBATE A INCENDIO E PÁNICO</t>
  </si>
  <si>
    <t xml:space="preserve"> 20.1 </t>
  </si>
  <si>
    <t xml:space="preserve">TUBO DE AÇO GALVANIZADO COM COSTURA, CLASSE MÉDIA, CONEXÃO RANHURADA, DN 65 (2 1/2"), INSTALADO EM PRUMADAS - FORNECIMENTO E INSTALAÇÃO. AF_10/2020</t>
  </si>
  <si>
    <t xml:space="preserve"> 20.2 </t>
  </si>
  <si>
    <t xml:space="preserve">JOELHO 90 GRAUS, EM FERRO GALVANIZADO, CONEXÃO ROSQUEADA, DN 65 (2 1/2"), INSTALADO EM REDE DE ALIMENTAÇÃO PARA SPRINKLER - FORNECIMENTO E INSTALAÇÃO. AF_10/2020</t>
  </si>
  <si>
    <t xml:space="preserve"> 20.3 </t>
  </si>
  <si>
    <t xml:space="preserve">TÊ, EM FERRO GALVANIZADO, CONEXÃO ROSQUEADA, DN 65 (2 1/2), INSTALADO EM RESERVAÇÃO DE ÁGUA DE EDIFICAÇÃO QUE POSSUA RESERVATÓRIO DE FIBRA/FIBROCIMENTO  FORNECIMENTO E INSTALAÇÃO. AF_06/2016</t>
  </si>
  <si>
    <t xml:space="preserve"> 20.4 </t>
  </si>
  <si>
    <t xml:space="preserve">ABRIGO PARA HIDRANTE, 75X45X17CM, COM REGISTRO GLOBO ANGULAR 45 GRAUS 2 1/2", ADAPTADOR STORZ 2 1/2", MANGUEIRA DE INCÊNDIO 15M 2 1/2" E ESGUICHO EM LATÃO 2 1/2" - FORNECIMENTO E INSTALAÇÃO. AF_10/2020</t>
  </si>
  <si>
    <t xml:space="preserve"> 20.5 </t>
  </si>
  <si>
    <t xml:space="preserve">REGISTRO OU VÁLVULA GLOBO ANGULAR EM LATÃO, PARA HIDRANTES EM INSTALAÇÃO PREDIAL DE INCÊNDIO, 45 GRAUS, 2 1/2" - FORNECIMENTO E INSTALAÇÃO. AF_08/2021</t>
  </si>
  <si>
    <t xml:space="preserve"> 20.6 </t>
  </si>
  <si>
    <t xml:space="preserve">EXTINTOR DE INCÊNDIO PORTÁTIL COM CARGA DE CO2 DE 6 KG, CLASSE BC - FORNECIMENTO E INSTALAÇÃO. AF_10/2020_PE</t>
  </si>
  <si>
    <t xml:space="preserve"> 20.7 </t>
  </si>
  <si>
    <t xml:space="preserve">EXTINTOR DE INCÊNDIO PORTÁTIL COM CARGA DE PQS DE 6 KG, CLASSE BC - FORNECIMENTO E INSTALAÇÃO. AF_10/2020_PE</t>
  </si>
  <si>
    <t xml:space="preserve"> 20.8 </t>
  </si>
  <si>
    <t xml:space="preserve">SINALIZAÇÃO  DE INCÊNDIO</t>
  </si>
  <si>
    <t xml:space="preserve"> 20.9 </t>
  </si>
  <si>
    <t xml:space="preserve">SIRENE AUDIO VISUAL ALARME DE INCENDIO ILUMAC SAF-C 24VCC</t>
  </si>
  <si>
    <t xml:space="preserve"> 20.10 </t>
  </si>
  <si>
    <t xml:space="preserve">TAMPAO FOFO SIMPLES, CLASSE A15 CARGA MAX 1,5 T, 550 X 1100 MM (COM INSCRICAO EM RELEVO DO TIPO DE REDE)(INCENDIO)</t>
  </si>
  <si>
    <t xml:space="preserve"> 20.11 </t>
  </si>
  <si>
    <t xml:space="preserve">CENTRAL DE ALARME DE INCENDIO INTELBRAS CIE 1250 ENDERECAVEL 1 LACO COM ATE 250 ENDERECOS 24VDC</t>
  </si>
  <si>
    <t xml:space="preserve"> 20.12 </t>
  </si>
  <si>
    <t xml:space="preserve">ACIONADOR MANUAL DE ALARME CONTRA INCENDIO</t>
  </si>
  <si>
    <t xml:space="preserve"> 20.13 </t>
  </si>
  <si>
    <t xml:space="preserve">BLOCO AUTONOMO 300 LUMENS</t>
  </si>
  <si>
    <t xml:space="preserve"> 20.14 </t>
  </si>
  <si>
    <t xml:space="preserve">DETECTOR (SENSOR) DE FUMACA COM BASE - ENDERECAVEL DTI-700 J</t>
  </si>
  <si>
    <t xml:space="preserve"> 20.15 </t>
  </si>
  <si>
    <t xml:space="preserve">BLOCO AUTONOMO P/ SINALIZACAO DE SÄ́A DE EMERGʎCIA DE TETO</t>
  </si>
  <si>
    <t xml:space="preserve"> 20.16 </t>
  </si>
  <si>
    <t xml:space="preserve">DETECTOR DE TEMPERATURA ENDERECAVEL DTC 420 INTELBRAS</t>
  </si>
  <si>
    <t xml:space="preserve"> 20.17 </t>
  </si>
  <si>
    <t xml:space="preserve">INSTALAÇÃO DE CENTRAL DE ALARME DE INCÊNDIO</t>
  </si>
  <si>
    <t xml:space="preserve"> 20.18 </t>
  </si>
  <si>
    <t xml:space="preserve">(BASEADA NA COMPOSIÇÃO SINAPI 97599 ) , INSTALAÇÃO DE BLOCO AUTONOMO 300 LUMENS</t>
  </si>
  <si>
    <t xml:space="preserve"> 20.19 </t>
  </si>
  <si>
    <t xml:space="preserve">MODIFICADA (TAMPAO DE FERRO FUNDIDO )INSTALAÇÃO</t>
  </si>
  <si>
    <t xml:space="preserve"> 21 </t>
  </si>
  <si>
    <t xml:space="preserve">DIVERSOS</t>
  </si>
  <si>
    <t xml:space="preserve"> 21.1 </t>
  </si>
  <si>
    <t xml:space="preserve">BANCADA/TAMPO SECO EM GRANITO BRANCO SIENA</t>
  </si>
  <si>
    <t xml:space="preserve">m²</t>
  </si>
  <si>
    <t xml:space="preserve"> 21.2 </t>
  </si>
  <si>
    <t xml:space="preserve">CLARABOIA EM PERFIL DE ALUMINIO E DOMO ACRILICO</t>
  </si>
  <si>
    <t xml:space="preserve"> 21.3 </t>
  </si>
  <si>
    <t xml:space="preserve">CORRIMAO EM TUBO ACO 1"" PINTADO EM ESMALTE</t>
  </si>
  <si>
    <t xml:space="preserve"> 21.4 </t>
  </si>
  <si>
    <t xml:space="preserve">CORRIMAO EM TUBO DE AǏ INOX ؽ1 1/2""</t>
  </si>
  <si>
    <t xml:space="preserve"> 22 </t>
  </si>
  <si>
    <t xml:space="preserve">JARDINAGEM</t>
  </si>
  <si>
    <t xml:space="preserve"> 22.1 </t>
  </si>
  <si>
    <t xml:space="preserve">MODIFICADO(PLANTIO DE GRAMA ESMERALDA OU SÃO CARLOS OU CURITIBANA, EM PLACAS. AF_05/2022</t>
  </si>
  <si>
    <t xml:space="preserve"> 22.2 </t>
  </si>
  <si>
    <t xml:space="preserve">PLANTIO DE ARBUSTO OU  CERCA VIVA. AF_05/2018</t>
  </si>
  <si>
    <t xml:space="preserve"> 22.3 </t>
  </si>
  <si>
    <t xml:space="preserve">ARGILA OU BARRO PARA ATERRO/REATERRO (COM TRANSPORTE ATE 10 KM)</t>
  </si>
  <si>
    <t xml:space="preserve">m³</t>
  </si>
  <si>
    <t xml:space="preserve"> 23 </t>
  </si>
  <si>
    <t xml:space="preserve">LÓGICA</t>
  </si>
  <si>
    <t xml:space="preserve"> 23.1 </t>
  </si>
  <si>
    <t xml:space="preserve">CABEAMENTO EXTRUTURADO (FIBRA ÓPTICA)</t>
  </si>
  <si>
    <t xml:space="preserve"> 23.1.2 </t>
  </si>
  <si>
    <t xml:space="preserve">CABO DE FIBRA OPTICA 6 FIBRAS - PADRAO MONOMODO</t>
  </si>
  <si>
    <t xml:space="preserve"> 23.1.3 </t>
  </si>
  <si>
    <t xml:space="preserve">CABO DE FIBRA OPTICA 1fo - PADRAO MONOMODO</t>
  </si>
  <si>
    <t xml:space="preserve">m</t>
  </si>
  <si>
    <t xml:space="preserve">ONU GPON HG1 MODEM BRIDGE</t>
  </si>
  <si>
    <t xml:space="preserve"> 23.1.5 </t>
  </si>
  <si>
    <t xml:space="preserve">CERTIFICACAO DE CABEAMENTO DE FIBRA OPTICA</t>
  </si>
  <si>
    <t xml:space="preserve">CJ</t>
  </si>
  <si>
    <t xml:space="preserve"> 23.1.6 </t>
  </si>
  <si>
    <t xml:space="preserve">ELETROCALHA LISA TIPO ""U"" 50x50mm CHAPA 20 SEM TAMPA</t>
  </si>
  <si>
    <t xml:space="preserve"> 23.1.7 </t>
  </si>
  <si>
    <t xml:space="preserve"> 24 </t>
  </si>
  <si>
    <t xml:space="preserve">REFORMA  E RECUPERAÇÃO ESTRUTURAL  DAS CASAS SETOR (1 E 2)</t>
  </si>
  <si>
    <t xml:space="preserve"> 24.1 </t>
  </si>
  <si>
    <t xml:space="preserve">SERVIÇOS PRELIMINARES (CASAS SETOR 1 E 2)</t>
  </si>
  <si>
    <t xml:space="preserve"> 24.1.1 </t>
  </si>
  <si>
    <t xml:space="preserve">LIMPEZA DE SUPERFÍCIE COM JATO DE ALTA PRESSÃO. AF_04/2019</t>
  </si>
  <si>
    <t xml:space="preserve"> 24.1.2 </t>
  </si>
  <si>
    <t xml:space="preserve">CORTE RASO E RECORTE DE ÁRVORE COM DIÂMETRO DE TRONCO MAIOR OU IGUAL A 0,60 M.AF_05/2018</t>
  </si>
  <si>
    <t xml:space="preserve"> 24.1.3 </t>
  </si>
  <si>
    <t xml:space="preserve">CORTE RASO E RECORTE DE ÁRVORE COM DIÂMETRO DE TRONCO MAIOR OU IGUAL A 0,40 M E MENOR QUE 0,60 M.AF_05/2018</t>
  </si>
  <si>
    <t xml:space="preserve"> 24.1.4 </t>
  </si>
  <si>
    <t xml:space="preserve">REMOÇÃO DE RAÍZES REMANESCENTES DE TRONCO DE ÁRVORE COM DIÂMETRO MAIOR OU IGUAL A 0,40 M E MENOR QUE 0,60 M.AF_05/2018</t>
  </si>
  <si>
    <t xml:space="preserve"> 24.1.6 </t>
  </si>
  <si>
    <t xml:space="preserve">REVOLVIMENTO E LIMPEZA MANUAL DE SOLO. AF_05/2018</t>
  </si>
  <si>
    <t xml:space="preserve"> 24.1.7 </t>
  </si>
  <si>
    <t xml:space="preserve">RETROESCAVADEIRA SOBRE RODAS COM CARREGADEIRA, TRAÇÃO 4X4, POTÊNCIA LÍQ. 72 HP, CAÇAMBA CARREG. CAP. MÍN. 0,79 M3, CAÇAMBA RETRO CAP. 0,18 M3, PESO OPERACIONAL MÍN. 7.140 KG, PROFUNDIDADE ESCAVAÇÃO MÁX. 4,50 M - CHP DIURNO. AF_06/2014</t>
  </si>
  <si>
    <t xml:space="preserve">CHP</t>
  </si>
  <si>
    <t xml:space="preserve"> 24.1.8 </t>
  </si>
  <si>
    <t xml:space="preserve">DEMOLIÇÃO DE PILARES E VIGAS EM CONCRETO ARMADO, DE FORMA MANUAL, SEM REAPROVEITAMENTO. AF_12/2017</t>
  </si>
  <si>
    <t xml:space="preserve"> 24.1.9 </t>
  </si>
  <si>
    <t xml:space="preserve">CORTADORA DE PISO COM MOTOR 4 TEMPOS A GASOLINA, POTÊNCIA DE 13 HP, COM DISCO DE CORTE DIAMANTADO SEGMENTADO PARA CONCRETO, DIÂMETRO DE 350 MM, FURO DE 1" (14 X 1") - CHP DIURNO. AF_08/2015</t>
  </si>
  <si>
    <t xml:space="preserve"> 24.1.10 </t>
  </si>
  <si>
    <t xml:space="preserve">DEMOLIÇÃO DE ARGAMASSAS, DE FORMA MANUAL, SEM REAPROVEITAMENTO. AF_12/2017</t>
  </si>
  <si>
    <t xml:space="preserve"> 24.1.11 </t>
  </si>
  <si>
    <t xml:space="preserve">REMOÇÃO DE PORTAS, DE FORMA MANUAL, SEM REAPROVEITAMENTO. AF_12/2017</t>
  </si>
  <si>
    <t xml:space="preserve"> 24.1.12 </t>
  </si>
  <si>
    <t xml:space="preserve">DEMOLIÇÃO DE ALVENARIA DE TIJOLO MACIÇO, DE FORMA MANUAL, SEM REAPROVEITAMENTO. AF_12/2017</t>
  </si>
  <si>
    <t xml:space="preserve"> 24.2 </t>
  </si>
  <si>
    <t xml:space="preserve">FUNDAÇÃO E ESTRUTURA</t>
  </si>
  <si>
    <t xml:space="preserve"> 24.2.1 </t>
  </si>
  <si>
    <t xml:space="preserve">LASTRO DE CONCRETO MAGRO, APLICADO EM PISOS, LAJES SOBRE SOLO OU RADIERS. AF_08/2017</t>
  </si>
  <si>
    <t xml:space="preserve"> 24.2.2 </t>
  </si>
  <si>
    <t xml:space="preserve">ARMAÇÃO PARA EXECUÇÃO DE RADIER, PISO DE CONCRETO OU LAJE SOBRE SOLO, COM USO DE TELA Q-283. AF_09/2021</t>
  </si>
  <si>
    <t xml:space="preserve"> 24.2.3 </t>
  </si>
  <si>
    <t xml:space="preserve">ARMAÇÃO DE BLOCO, VIGA BALDRAME OU SAPATA UTILIZANDO AÇO CA-50 DE 10 MM - MONTAGEM. AF_06/2017</t>
  </si>
  <si>
    <t xml:space="preserve"> 24.2.4 </t>
  </si>
  <si>
    <t xml:space="preserve">CONCRETAGEM DE SAPATAS, FCK 30 MPA, COM USO DE BOMBA  LANÇAMENTO, ADENSAMENTO E ACABAMENTO. AF_11/2016</t>
  </si>
  <si>
    <t xml:space="preserve"> 24.2.5 </t>
  </si>
  <si>
    <t xml:space="preserve">LAJE PRÉ-MOLDADA UNIDIRECIONAL, BIAPOIADA, PARA PISO, ENCHIMENTO EM CERÂMICA, VIGOTA CONVENCIONAL, ALTURA TOTAL DA LAJE (ENCHIMENTO+CAPA) = (8+4). AF_11/2020_PA</t>
  </si>
  <si>
    <t xml:space="preserve"> 24.2.6 </t>
  </si>
  <si>
    <t xml:space="preserve"> 24.2.7 </t>
  </si>
  <si>
    <t xml:space="preserve"> 24.3 </t>
  </si>
  <si>
    <t xml:space="preserve">COBERTA</t>
  </si>
  <si>
    <t xml:space="preserve"> 24.3.1 </t>
  </si>
  <si>
    <t xml:space="preserve">TRAMA DE MADEIRA COMPOSTA POR RIPAS, CAIBROS E TERÇAS PARA TELHADOS DE ATÉ 2 ÁGUAS PARA TELHA DE ENCAIXE DE CERÂMICA OU DE CONCRETO, INCLUSO TRANSPORTE VERTICAL. AF_07/2019</t>
  </si>
  <si>
    <t xml:space="preserve"> 24.3.2 </t>
  </si>
  <si>
    <t xml:space="preserve">TELHAMENTO COM TELHA CERÂMICA CAPA-CANAL, TIPO PLAN, COM MAIS DE 2 ÁGUAS, INCLUSO TRANSPORTE VERTICAL. AF_07/2019</t>
  </si>
  <si>
    <t xml:space="preserve"> 24.3.3 </t>
  </si>
  <si>
    <t xml:space="preserve">FABRICAÇÃO E INSTALAÇÃO DE TESOURA INTEIRA EM MADEIRA NÃO APARELHADA, VÃO DE 12 M, PARA TELHA CERÂMICA OU DE CONCRETO, INCLUSO IÇAMENTO. AF_07/2019</t>
  </si>
  <si>
    <t xml:space="preserve"> 24.3.4 </t>
  </si>
  <si>
    <t xml:space="preserve">EMBOÇAMENTO COM ARGAMASSA TRAÇO 1:2:9 (CIMENTO, CAL E AREIA). AF_07/2019</t>
  </si>
  <si>
    <t xml:space="preserve"> 24.4 </t>
  </si>
  <si>
    <t xml:space="preserve"> 24.4.1 </t>
  </si>
  <si>
    <t xml:space="preserve">(ALTERADA) BANCADA DE GRANITO CINZA POLIDO,(1,46*0,4)m PARA PIA DE COZINHA - FORNECIMENTO E INSTALAÇÃO. AF_01/2020</t>
  </si>
  <si>
    <t xml:space="preserve"> 24.4.2 </t>
  </si>
  <si>
    <t xml:space="preserve">CUBA DE EMBUTIR DE AÇO INOXIDÁVEL MÉDIA, INCLUSO VÁLVULA TIPO AMERICANA E SIFÃO TIPO GARRAFA EM METAL CROMADO - FORNECIMENTO E INSTALAÇÃO. AF_01/2020</t>
  </si>
  <si>
    <t xml:space="preserve"> 24.4.3 </t>
  </si>
  <si>
    <t xml:space="preserve">TORNEIRA CROMADA TUBO MÓVEL, DE MESA, 1/2 OU 3/4, PARA PIA DE COZINHA, PADRÃO ALTO - FORNECIMENTO E INSTALAÇÃO. AF_01/2020</t>
  </si>
  <si>
    <t xml:space="preserve"> 24.4.4 </t>
  </si>
  <si>
    <t xml:space="preserve">(ALTERADA)BANCADA DE GRANITO CINZA  POLIDO,(0,40x0,40)m PARA LAVATÓRIO - FORNECIMENTO E INSTALAÇÃO. AF_01/2020</t>
  </si>
  <si>
    <t xml:space="preserve"> 24.4.5 </t>
  </si>
  <si>
    <t xml:space="preserve">CUBA DE EMBUTIR OVAL EM LOUÇA BRANCA, DIAMETRO ,40CM OU EQUIVALENTE, INCLUSO VÁLVULA EM METAL CROMADO E SIFÃO FLEXÍVEL EM PVC - FORNECIMENTO E INSTALAÇÃO. AF_01/2020</t>
  </si>
  <si>
    <t xml:space="preserve"> 24.4.6 </t>
  </si>
  <si>
    <t xml:space="preserve"> 24.4.7 </t>
  </si>
  <si>
    <t xml:space="preserve">GRAUTEAMENTO VERTICAL EM ALVENARIA ESTRUTURAL. AF_09/2021</t>
  </si>
  <si>
    <t xml:space="preserve"> 24.4.8 </t>
  </si>
  <si>
    <t xml:space="preserve">GRAUTEAMENTO DE CINTA INTERMEDIÁRIA OU DE CONTRAVERGA EM ALVENARIA ESTRUTURAL. AF_09/2021</t>
  </si>
  <si>
    <t xml:space="preserve"> 24.4.9 </t>
  </si>
  <si>
    <t xml:space="preserve">ESCARIFICACAO DE SUPERFICIES DE CONCRETO-MEIO MECANICO</t>
  </si>
  <si>
    <t xml:space="preserve"> 24.4.10 </t>
  </si>
  <si>
    <t xml:space="preserve">Restauro - Execução de ornato com confecção de molde e fôrma - 02 usos</t>
  </si>
  <si>
    <t xml:space="preserve"> 24.4.11 </t>
  </si>
  <si>
    <t xml:space="preserve">GRADIL EM FERRO FIXADO EM VÃOS DE JANELAS, FORMADO POR BARRAS CHATAS DE 25X4,8 MM. AF_04/2019</t>
  </si>
  <si>
    <t xml:space="preserve"> 24.5 </t>
  </si>
  <si>
    <t xml:space="preserve">REBOCO</t>
  </si>
  <si>
    <t xml:space="preserve"> 24.5.1 </t>
  </si>
  <si>
    <t xml:space="preserve">CHAPISCO APLICADO EM ALVENARIAS E ESTRUTURAS DE CONCRETO INTERNAS, COM COLHER DE PEDREIRO.  ARGAMASSA TRAÇO 1:3 COM PREPARO EM BETONEIRA 400L. AF_10/2022</t>
  </si>
  <si>
    <t xml:space="preserve"> 24.5.2 </t>
  </si>
  <si>
    <t xml:space="preserve">(BEIRA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</si>
  <si>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</si>
  <si>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</si>
  <si>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</si>
  <si>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 xml:space="preserve">APLICAÇÃO MANUAL DE MASSA ACRÍLICA EM PANOS DE FACHADA SEM PRESENÇA DE VÃOS, DE EDIFÍCIOS DE MÚLTIPLOS PAVIMENTOS, DUAS DEMÃOS. AF_05/2017</t>
  </si>
  <si>
    <t xml:space="preserve"> 24.5.3.3 </t>
  </si>
  <si>
    <t xml:space="preserve">APLICAÇÃO MANUAL DE TINTA LÁTEX ACRÍLICA EM PANOS SEM PRESENÇA DE VÃOS DE EDIFÍCIOS DE MÚLTIPLOS PAVIMENTOS, DUAS DEMÃOS. AF_11/2016</t>
  </si>
  <si>
    <t xml:space="preserve"> 24.5.3.4 </t>
  </si>
  <si>
    <t xml:space="preserve">IMPERMEABILIZAÇÃO DE SUPERFÍCIE COM MEMBRANA À BASE DE RESINA ACRÍLICA, 3 DEMÃOS. AF_06/2018</t>
  </si>
  <si>
    <t xml:space="preserve"> 24.5.3.5 </t>
  </si>
  <si>
    <t xml:space="preserve">PINTURA COM TINTA ALQUÍDICA DE ACABAMENTO (ESMALTE SINTÉTICO ACETINADO) APLICADA A ROLO OU PINCEL SOBRE SUPERFÍCIES METÁLICAS (EXCETO PERFIL) EXECUTADO EM OBRA (02 DEMÃOS). AF_01/2020</t>
  </si>
  <si>
    <t xml:space="preserve"> 25 </t>
  </si>
  <si>
    <t xml:space="preserve">LIMPEZA FINAL DA OBRA</t>
  </si>
  <si>
    <t xml:space="preserve"> 25.1 </t>
  </si>
  <si>
    <t xml:space="preserve">OBRA : CONSTRUÇÃO E REFORMA DA NOVA SEDE DA CÂMARA MUNICIPAL DE JOÃO PESSOA</t>
  </si>
  <si>
    <t xml:space="preserve">MEMORIAL DE CÁLCULO - MEDIÇÃO 01</t>
  </si>
  <si>
    <t xml:space="preserve">1.0</t>
  </si>
  <si>
    <t xml:space="preserve">1.2</t>
  </si>
  <si>
    <t xml:space="preserve">Área da placa de obra (5,0m x 4,0m) =</t>
  </si>
  <si>
    <t xml:space="preserve">Área total a medir (m²) =</t>
  </si>
  <si>
    <t xml:space="preserve">2.0</t>
  </si>
  <si>
    <t xml:space="preserve">2.1</t>
  </si>
  <si>
    <t xml:space="preserve">Área do refeitório (6,55 x 4,80) (m²) =</t>
  </si>
  <si>
    <t xml:space="preserve">Total da área do refeitório (m²) =</t>
  </si>
  <si>
    <t xml:space="preserve">Total da área do refeitório a medir (m²) =</t>
  </si>
  <si>
    <t xml:space="preserve">2.2</t>
  </si>
  <si>
    <t xml:space="preserve">Área do sanitário e vestiário (3,55 x 4,80) (m²) =</t>
  </si>
  <si>
    <t xml:space="preserve">Total da área do sanitário e vestiário (m²) =</t>
  </si>
  <si>
    <t xml:space="preserve">Total da área do sanitário e vestiário a medir (m²) =</t>
  </si>
  <si>
    <t xml:space="preserve">2.3</t>
  </si>
  <si>
    <t xml:space="preserve">Área do almoxarifado (3,0 x 2,0) (m²) =</t>
  </si>
  <si>
    <t xml:space="preserve">Total da área do almoxarifado a medir (m²) =</t>
  </si>
  <si>
    <t xml:space="preserve">2.5</t>
  </si>
  <si>
    <t xml:space="preserve">Área do tapume com telha metálica (20,2 x 2,0) (m²) =</t>
  </si>
  <si>
    <t xml:space="preserve">Total da área do tapume a medir (m²) =</t>
  </si>
  <si>
    <t xml:space="preserve">2.6</t>
  </si>
  <si>
    <t xml:space="preserve">Área do terreno ( 1.876,50 ) (m²) =</t>
  </si>
  <si>
    <t xml:space="preserve">Total da área da limpeza mecanizada a medir (m²) =</t>
  </si>
  <si>
    <t xml:space="preserve">3.0</t>
  </si>
  <si>
    <t xml:space="preserve">3.1</t>
  </si>
  <si>
    <t xml:space="preserve">Área do pavimento asfáltico (63,95 X 4,0) (m²) =</t>
  </si>
  <si>
    <t xml:space="preserve">Total da área da demolição do pavimento asfáltico a medir (m²) =</t>
  </si>
  <si>
    <t xml:space="preserve">5.0</t>
  </si>
  <si>
    <t xml:space="preserve">5.2</t>
  </si>
  <si>
    <t xml:space="preserve">Para a medição deste item condierou-se a composição como fonte de dados de consumo de aço para o serviço:</t>
  </si>
  <si>
    <t xml:space="preserve">Na composição auxiliar de viga metálica temos uma porcentagem de 62,44% de utilização de aço;</t>
  </si>
  <si>
    <t xml:space="preserve">Na composição auxiliar de pilar metálico temos uma porcentagem de 67,42% de utilização de aço;</t>
  </si>
  <si>
    <t xml:space="preserve">OBS: As composições encontram-se em anexo</t>
  </si>
  <si>
    <t xml:space="preserve">Utilizando essas duas porcentagens como fonte na composição principal, apresentou-se então uma porcentagem final de 32,34%. Para medição 01 iremos utilizar a porcentagem de 10%, deixando o saldo para futuras medições. </t>
  </si>
  <si>
    <t xml:space="preserve">Total de aço a medir (kg) =</t>
  </si>
  <si>
    <t xml:space="preserve">COMPOSIÇÕES</t>
  </si>
  <si>
    <t xml:space="preserve">Código</t>
  </si>
  <si>
    <t xml:space="preserve">Banco</t>
  </si>
  <si>
    <t xml:space="preserve">Descrição</t>
  </si>
  <si>
    <t xml:space="preserve">Tipo</t>
  </si>
  <si>
    <t xml:space="preserve">Und</t>
  </si>
  <si>
    <t xml:space="preserve">Quant.</t>
  </si>
  <si>
    <t xml:space="preserve">Total</t>
  </si>
  <si>
    <t xml:space="preserve">Composição</t>
  </si>
  <si>
    <t xml:space="preserve"> 104466 </t>
  </si>
  <si>
    <t xml:space="preserve">SINAPI</t>
  </si>
  <si>
    <t xml:space="preserve">FUES - FUNDAÇÕES E ESTRUTURAS</t>
  </si>
  <si>
    <t xml:space="preserve">Composição Auxiliar</t>
  </si>
  <si>
    <t xml:space="preserve"> 100719 </t>
  </si>
  <si>
    <t xml:space="preserve">PINTURA COM TINTA ALQUÍDICA DE FUNDO (TIPO ZARCÃO) PULVERIZADA SOBRE PERFIL METÁLICO EXECUTADO EM FÁBRICA (POR DEMÃO). AF_01/2020_PE</t>
  </si>
  <si>
    <t xml:space="preserve">PINT - PINTURAS</t>
  </si>
  <si>
    <t xml:space="preserve"> 100739 </t>
  </si>
  <si>
    <t xml:space="preserve">PINTURA COM TINTA ALQUÍDICA DE ACABAMENTO (ESMALTE SINTÉTICO ACETINADO) PULVERIZADA SOBRE PERFIL METÁLICO EXECUTADO EM FÁBRICA (POR DEMÃO). AF_01/2020_PE</t>
  </si>
  <si>
    <t xml:space="preserve"> 100764 </t>
  </si>
  <si>
    <t xml:space="preserve">VIGA METÁLICA EM PERFIL LAMINADO OU SOLDADO EM AÇO ESTRUTURAL, COM CONEXÕES SOLDADAS, INCLUSOS MÃO DE OBRA, TRANSPORTE E IÇAMENTO UTILIZANDO GUINDASTE - FORNECIMENTO E INSTALAÇÃO. AF_01/2020_PA</t>
  </si>
  <si>
    <t xml:space="preserve"> 100766 </t>
  </si>
  <si>
    <t xml:space="preserve">PILAR METÁLICO PERFIL LAMINADO OU SOLDADO EM AÇO ESTRUTURAL, COM CONEXÕES SOLDADAS, INCLUSOS MÃO DE OBRA, TRANSPORTE E IÇAMENTO UTILIZANDO GUINDASTE - FORNECIMENTO E INSTALAÇÃO. AF_01/2020_PA</t>
  </si>
  <si>
    <t xml:space="preserve"> 100770 </t>
  </si>
  <si>
    <t xml:space="preserve">CONTRAVENTAMENTO COM CANTONEIRAS DE AÇO, ABAS IGUAIS, COM CONEXÕES SOLDADAS, INCLUSOS MÃO DE OBRA, TRANSPORTE E IÇAMENTO UTILIZANDO GUINDASTE, PARA EDIFÍCIOS DE 3 A 5 PAVIMENTOS - FORNECIMENTO E INSTALAÇÃO. AF_01/2020_PA</t>
  </si>
  <si>
    <t xml:space="preserve">MO sem LS =&gt;</t>
  </si>
  <si>
    <t xml:space="preserve">LS =&gt;</t>
  </si>
  <si>
    <t xml:space="preserve">MO com LS =&gt;</t>
  </si>
  <si>
    <t xml:space="preserve">Valor do BDI =&gt;</t>
  </si>
  <si>
    <t xml:space="preserve">Valor com BDI =&gt;</t>
  </si>
  <si>
    <t xml:space="preserve"> 100716 </t>
  </si>
  <si>
    <t xml:space="preserve">JATEAMENTO ABRASIVO COM GRANALHA DE AÇO EM PERFIL METÁLICO EM FÁBRICA. AF_01/2020</t>
  </si>
  <si>
    <t xml:space="preserve"> 88240 </t>
  </si>
  <si>
    <t xml:space="preserve">AJUDANTE DE ESTRUTURA METÁLICA COM ENCARGOS COMPLEMENTARES</t>
  </si>
  <si>
    <t xml:space="preserve">SEDI - SERVIÇOS DIVERSOS</t>
  </si>
  <si>
    <t xml:space="preserve">H</t>
  </si>
  <si>
    <t xml:space="preserve"> 88278 </t>
  </si>
  <si>
    <t xml:space="preserve">MONTADOR DE ESTRUTURA METÁLICA COM ENCARGOS COMPLEMENTARES</t>
  </si>
  <si>
    <t xml:space="preserve"> 88317 </t>
  </si>
  <si>
    <t xml:space="preserve">SOLDADOR COM ENCARGOS COMPLEMENTARES</t>
  </si>
  <si>
    <t xml:space="preserve"> 93287 </t>
  </si>
  <si>
    <t xml:space="preserve">GUINDASTE HIDRÁULICO AUTOPROPELIDO, COM LANÇA TELESCÓPICA 40 M, CAPACIDADE MÁXIMA 60 T, POTÊNCIA 260 KW - CHP DIURNO. AF_03/2016</t>
  </si>
  <si>
    <t xml:space="preserve">CHOR - CUSTOS HORÁRIOS DE MÁQUINAS E EQUIPAMENTOS</t>
  </si>
  <si>
    <t xml:space="preserve"> 93288 </t>
  </si>
  <si>
    <t xml:space="preserve">GUINDASTE HIDRÁULICO AUTOPROPELIDO, COM LANÇA TELESCÓPICA 40 M, CAPACIDADE MÁXIMA 60 T, POTÊNCIA 260 KW - CHI DIURNO. AF_03/2016</t>
  </si>
  <si>
    <t xml:space="preserve">CHI</t>
  </si>
  <si>
    <t xml:space="preserve">Insumo</t>
  </si>
  <si>
    <t xml:space="preserve"> 00001333 </t>
  </si>
  <si>
    <t xml:space="preserve">CHAPA DE ACO GROSSA, ASTM A36, E = 1/2 " (12,70 MM) 99,59 KG/M2</t>
  </si>
  <si>
    <t xml:space="preserve">Material</t>
  </si>
  <si>
    <t xml:space="preserve"> 00010997 </t>
  </si>
  <si>
    <t xml:space="preserve">ELETRODO REVESTIDO AWS - E7018, DIAMETRO IGUAL A 4,00 MM</t>
  </si>
  <si>
    <t xml:space="preserve"> 00041598 </t>
  </si>
  <si>
    <t xml:space="preserve">PERFIL "H" DE ACO LAMINADO, "HP" 310 X 79,0</t>
  </si>
  <si>
    <t xml:space="preserve"> 00004777 </t>
  </si>
  <si>
    <t xml:space="preserve">CANTONEIRA ACO ABAS IGUAIS (QUALQUER BITOLA), ESPESSURA ENTRE 1/8" E 1/4"</t>
  </si>
  <si>
    <t xml:space="preserve"> 00043082 </t>
  </si>
  <si>
    <t xml:space="preserve">PERFIL "I" DE ACO LAMINADO, ABAS PARALELAS, "W", QUALQUER BITOLA</t>
  </si>
  <si>
    <t xml:space="preserve"> 00001330 </t>
  </si>
  <si>
    <t xml:space="preserve">CHAPA DE ACO GROSSA, ASTM A36, E = 1/4 " (6,35 MM) 49,79 KG/M2</t>
  </si>
</sst>
</file>

<file path=xl/styles.xml><?xml version="1.0" encoding="utf-8"?>
<styleSheet xmlns="http://schemas.openxmlformats.org/spreadsheetml/2006/main">
  <numFmts count="8">
    <numFmt numFmtId="164" formatCode="General"/>
    <numFmt numFmtId="165" formatCode="_-&quot;R$ &quot;* #,##0.00_-;&quot;-R$ &quot;* #,##0.00_-;_-&quot;R$ &quot;* \-??_-;_-@"/>
    <numFmt numFmtId="166" formatCode="#,##0.00"/>
    <numFmt numFmtId="167" formatCode="_-* #,##0.00_-;\-* #,##0.00_-;_-* \-??_-;_-@"/>
    <numFmt numFmtId="168" formatCode="0"/>
    <numFmt numFmtId="169" formatCode="0.00"/>
    <numFmt numFmtId="170" formatCode="#,##0.0000000"/>
    <numFmt numFmtId="171" formatCode="0.00%"/>
  </numFmts>
  <fonts count="18">
    <font>
      <sz val="11"/>
      <color rgb="FF000000"/>
      <name val="Arial"/>
      <family val="0"/>
      <charset val="1"/>
    </font>
    <font>
      <sz val="10"/>
      <name val="Arial"/>
      <family val="0"/>
    </font>
    <font>
      <sz val="10"/>
      <name val="Arial"/>
      <family val="0"/>
    </font>
    <font>
      <sz val="10"/>
      <name val="Arial"/>
      <family val="0"/>
    </font>
    <font>
      <sz val="11"/>
      <name val="Arial"/>
      <family val="0"/>
      <charset val="1"/>
    </font>
    <font>
      <b val="true"/>
      <sz val="11"/>
      <name val="Arial"/>
      <family val="0"/>
      <charset val="1"/>
    </font>
    <font>
      <b val="true"/>
      <sz val="10"/>
      <name val="Arial"/>
      <family val="0"/>
      <charset val="1"/>
    </font>
    <font>
      <sz val="12"/>
      <color rgb="FF000000"/>
      <name val="Arial"/>
      <family val="0"/>
      <charset val="1"/>
    </font>
    <font>
      <sz val="12"/>
      <name val="Arial"/>
      <family val="0"/>
      <charset val="1"/>
    </font>
    <font>
      <sz val="10"/>
      <name val="Arial"/>
      <family val="0"/>
      <charset val="1"/>
    </font>
    <font>
      <b val="true"/>
      <sz val="12"/>
      <name val="Arial"/>
      <family val="0"/>
      <charset val="1"/>
    </font>
    <font>
      <b val="true"/>
      <sz val="20"/>
      <name val="Arial Narrow"/>
      <family val="0"/>
      <charset val="1"/>
    </font>
    <font>
      <b val="true"/>
      <sz val="18"/>
      <name val="Arial"/>
      <family val="0"/>
      <charset val="1"/>
    </font>
    <font>
      <b val="true"/>
      <sz val="10"/>
      <color rgb="FF000000"/>
      <name val="Arial"/>
      <family val="0"/>
      <charset val="1"/>
    </font>
    <font>
      <sz val="10"/>
      <color rgb="FF000000"/>
      <name val="Arial"/>
      <family val="0"/>
      <charset val="1"/>
    </font>
    <font>
      <sz val="10"/>
      <color rgb="FF000000"/>
      <name val="Times New Roman"/>
      <family val="0"/>
      <charset val="1"/>
    </font>
    <font>
      <b val="true"/>
      <sz val="10"/>
      <name val="Arial"/>
      <family val="0"/>
      <charset val="1"/>
    </font>
    <font>
      <b val="true"/>
      <sz val="14"/>
      <name val="Arial"/>
      <family val="0"/>
      <charset val="1"/>
    </font>
  </fonts>
  <fills count="13">
    <fill>
      <patternFill patternType="none"/>
    </fill>
    <fill>
      <patternFill patternType="gray125"/>
    </fill>
    <fill>
      <patternFill patternType="solid">
        <fgColor rgb="FFB4C6E7"/>
        <bgColor rgb="FFADB9CA"/>
      </patternFill>
    </fill>
    <fill>
      <patternFill patternType="solid">
        <fgColor rgb="FFD9E2F3"/>
        <bgColor rgb="FFD8ECF6"/>
      </patternFill>
    </fill>
    <fill>
      <patternFill patternType="solid">
        <fgColor rgb="FFFFFFFF"/>
        <bgColor rgb="FFEFEFEF"/>
      </patternFill>
    </fill>
    <fill>
      <patternFill patternType="solid">
        <fgColor rgb="FFD8ECF6"/>
        <bgColor rgb="FFD9E2F3"/>
      </patternFill>
    </fill>
    <fill>
      <patternFill patternType="solid">
        <fgColor rgb="FFD8D8D8"/>
        <bgColor rgb="FFD6D6D6"/>
      </patternFill>
    </fill>
    <fill>
      <patternFill patternType="solid">
        <fgColor rgb="FFE7E6E6"/>
        <bgColor rgb="FFEFEFEF"/>
      </patternFill>
    </fill>
    <fill>
      <patternFill patternType="solid">
        <fgColor rgb="FFADB9CA"/>
        <bgColor rgb="FFB4C6E7"/>
      </patternFill>
    </fill>
    <fill>
      <patternFill patternType="solid">
        <fgColor rgb="FFDFF0D8"/>
        <bgColor rgb="FFE7E6E6"/>
      </patternFill>
    </fill>
    <fill>
      <patternFill patternType="solid">
        <fgColor rgb="FFD6D6D6"/>
        <bgColor rgb="FFD8D8D8"/>
      </patternFill>
    </fill>
    <fill>
      <patternFill patternType="solid">
        <fgColor rgb="FFFFFF00"/>
        <bgColor rgb="FFFFFF00"/>
      </patternFill>
    </fill>
    <fill>
      <patternFill patternType="solid">
        <fgColor rgb="FFEFEFEF"/>
        <bgColor rgb="FFE7E6E6"/>
      </patternFill>
    </fill>
  </fills>
  <borders count="35">
    <border diagonalUp="false" diagonalDown="false">
      <left/>
      <right/>
      <top/>
      <bottom/>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style="thin"/>
      <right style="thin"/>
      <top style="thin"/>
      <bottom/>
      <diagonal/>
    </border>
    <border diagonalUp="false" diagonalDown="false">
      <left style="thin"/>
      <right style="thin"/>
      <top style="thin"/>
      <bottom style="thin"/>
      <diagonal/>
    </border>
    <border diagonalUp="false" diagonalDown="false">
      <left style="thin">
        <color rgb="FFCCCCCC"/>
      </left>
      <right style="thin">
        <color rgb="FFCCCCCC"/>
      </right>
      <top/>
      <bottom style="thin">
        <color rgb="FFCCCCCC"/>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CCCCCC"/>
      </left>
      <right style="thin">
        <color rgb="FFCCCCCC"/>
      </right>
      <top style="thin">
        <color rgb="FFCCCCCC"/>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style="medium"/>
      <bottom style="medium"/>
      <diagonal/>
    </border>
    <border diagonalUp="false" diagonalDown="false">
      <left/>
      <right style="thin"/>
      <top style="hair"/>
      <bottom style="hair"/>
      <diagonal/>
    </border>
    <border diagonalUp="false" diagonalDown="false">
      <left/>
      <right style="thin"/>
      <top style="thin"/>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thin"/>
      <top/>
      <bottom/>
      <diagonal/>
    </border>
    <border diagonalUp="false" diagonalDown="false">
      <left style="thin"/>
      <right style="thin"/>
      <top/>
      <bottom style="hair"/>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color rgb="FFCCCCCC"/>
      </right>
      <top style="thin"/>
      <bottom style="thin">
        <color rgb="FFCCCCCC"/>
      </bottom>
      <diagonal/>
    </border>
    <border diagonalUp="false" diagonalDown="false">
      <left style="thin">
        <color rgb="FFCCCCCC"/>
      </left>
      <right style="thin">
        <color rgb="FFCCCCCC"/>
      </right>
      <top style="thin"/>
      <bottom style="thin">
        <color rgb="FFCCCCCC"/>
      </bottom>
      <diagonal/>
    </border>
    <border diagonalUp="false" diagonalDown="false">
      <left style="thin">
        <color rgb="FFCCCCCC"/>
      </left>
      <right style="thin"/>
      <top style="thin"/>
      <bottom style="thin">
        <color rgb="FFCCCCCC"/>
      </bottom>
      <diagonal/>
    </border>
    <border diagonalUp="false" diagonalDown="false">
      <left style="thin"/>
      <right style="thin">
        <color rgb="FFCCCCCC"/>
      </right>
      <top style="thin">
        <color rgb="FFCCCCCC"/>
      </top>
      <bottom style="thin">
        <color rgb="FFCCCCCC"/>
      </bottom>
      <diagonal/>
    </border>
    <border diagonalUp="false" diagonalDown="false">
      <left style="thin">
        <color rgb="FFCCCCCC"/>
      </left>
      <right style="thin"/>
      <top style="thin">
        <color rgb="FFCCCCCC"/>
      </top>
      <bottom style="thin">
        <color rgb="FFCCCCCC"/>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left" vertical="top"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7" fillId="0" borderId="1" xfId="0" applyFont="true" applyBorder="true" applyAlignment="true" applyProtection="false">
      <alignment horizontal="left" vertical="top" textRotation="0" wrapText="true" indent="0" shrinkToFit="false"/>
      <protection locked="true" hidden="false"/>
    </xf>
    <xf numFmtId="164" fontId="8" fillId="0" borderId="2" xfId="0" applyFont="true" applyBorder="true" applyAlignment="true" applyProtection="false">
      <alignment horizontal="right" vertical="center" textRotation="0" wrapText="false" indent="0" shrinkToFit="false"/>
      <protection locked="true" hidden="false"/>
    </xf>
    <xf numFmtId="165" fontId="8" fillId="0" borderId="3"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7" fillId="0" borderId="4" xfId="0" applyFont="true" applyBorder="true" applyAlignment="true" applyProtection="false">
      <alignment horizontal="left" vertical="top" textRotation="0" wrapText="true" indent="0" shrinkToFit="false"/>
      <protection locked="true" hidden="false"/>
    </xf>
    <xf numFmtId="164" fontId="8" fillId="0" borderId="5" xfId="0" applyFont="true" applyBorder="true" applyAlignment="true" applyProtection="false">
      <alignment horizontal="right" vertical="center" textRotation="0" wrapText="false" indent="0" shrinkToFit="false"/>
      <protection locked="true" hidden="false"/>
    </xf>
    <xf numFmtId="165" fontId="8" fillId="0" borderId="6"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64" fontId="8" fillId="0" borderId="7" xfId="0" applyFont="true" applyBorder="true" applyAlignment="true" applyProtection="false">
      <alignment horizontal="right" vertical="center" textRotation="0" wrapText="false" indent="0" shrinkToFit="false"/>
      <protection locked="true" hidden="false"/>
    </xf>
    <xf numFmtId="165" fontId="8" fillId="0" borderId="8" xfId="0" applyFont="true" applyBorder="true" applyAlignment="true" applyProtection="false">
      <alignment horizontal="center" vertical="center" textRotation="0" wrapText="false" indent="0" shrinkToFit="false"/>
      <protection locked="true" hidden="false"/>
    </xf>
    <xf numFmtId="164" fontId="10" fillId="0" borderId="9" xfId="0" applyFont="true" applyBorder="true" applyAlignment="true" applyProtection="false">
      <alignment horizontal="left" vertical="center" textRotation="0" wrapText="true" indent="0" shrinkToFit="false"/>
      <protection locked="true" hidden="false"/>
    </xf>
    <xf numFmtId="164" fontId="11" fillId="2" borderId="10" xfId="0" applyFont="true" applyBorder="true" applyAlignment="true" applyProtection="false">
      <alignment horizontal="center" vertical="center" textRotation="0" wrapText="false" indent="0" shrinkToFit="false"/>
      <protection locked="true" hidden="false"/>
    </xf>
    <xf numFmtId="164" fontId="12" fillId="3" borderId="11"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4" borderId="11" xfId="0" applyFont="true" applyBorder="true" applyAlignment="true" applyProtection="false">
      <alignment horizontal="center" vertical="center" textRotation="0" wrapText="true" indent="0" shrinkToFit="false"/>
      <protection locked="true" hidden="false"/>
    </xf>
    <xf numFmtId="164" fontId="5" fillId="0" borderId="11" xfId="0" applyFont="true" applyBorder="true" applyAlignment="true" applyProtection="false">
      <alignment horizontal="center" vertical="center" textRotation="0" wrapText="false" indent="0" shrinkToFit="false"/>
      <protection locked="true" hidden="false"/>
    </xf>
    <xf numFmtId="164" fontId="13" fillId="5" borderId="12" xfId="0" applyFont="true" applyBorder="true" applyAlignment="true" applyProtection="false">
      <alignment horizontal="left" vertical="center" textRotation="0" wrapText="true" indent="0" shrinkToFit="false"/>
      <protection locked="true" hidden="false"/>
    </xf>
    <xf numFmtId="164" fontId="13" fillId="5" borderId="12" xfId="0" applyFont="true" applyBorder="true" applyAlignment="true" applyProtection="false">
      <alignment horizontal="right" vertical="center" textRotation="0" wrapText="false" indent="0" shrinkToFit="false"/>
      <protection locked="true" hidden="false"/>
    </xf>
    <xf numFmtId="166" fontId="13" fillId="5" borderId="12" xfId="0" applyFont="true" applyBorder="true" applyAlignment="true" applyProtection="false">
      <alignment horizontal="right" vertical="center" textRotation="0" wrapText="false" indent="0" shrinkToFit="false"/>
      <protection locked="true" hidden="false"/>
    </xf>
    <xf numFmtId="167" fontId="13" fillId="5" borderId="12" xfId="0" applyFont="true" applyBorder="true" applyAlignment="true" applyProtection="false">
      <alignment horizontal="left" vertical="center" textRotation="0" wrapText="false" indent="0" shrinkToFit="false"/>
      <protection locked="true" hidden="false"/>
    </xf>
    <xf numFmtId="167" fontId="13" fillId="5" borderId="12" xfId="0" applyFont="true" applyBorder="true" applyAlignment="true" applyProtection="false">
      <alignment horizontal="right" vertical="center" textRotation="0" wrapText="false" indent="0" shrinkToFit="false"/>
      <protection locked="true" hidden="false"/>
    </xf>
    <xf numFmtId="164" fontId="14" fillId="0" borderId="13" xfId="0" applyFont="true" applyBorder="true" applyAlignment="true" applyProtection="false">
      <alignment horizontal="left" vertical="center" textRotation="0" wrapText="true" indent="0" shrinkToFit="false"/>
      <protection locked="true" hidden="false"/>
    </xf>
    <xf numFmtId="164" fontId="14" fillId="0" borderId="13" xfId="0" applyFont="true" applyBorder="true" applyAlignment="true" applyProtection="false">
      <alignment horizontal="center" vertical="center" textRotation="0" wrapText="true" indent="0" shrinkToFit="false"/>
      <protection locked="true" hidden="false"/>
    </xf>
    <xf numFmtId="165" fontId="14" fillId="0" borderId="13" xfId="0" applyFont="true" applyBorder="true" applyAlignment="true" applyProtection="false">
      <alignment horizontal="right" vertical="center" textRotation="0" wrapText="false" indent="0" shrinkToFit="false"/>
      <protection locked="true" hidden="false"/>
    </xf>
    <xf numFmtId="166" fontId="14" fillId="0" borderId="13" xfId="0" applyFont="true" applyBorder="true" applyAlignment="true" applyProtection="false">
      <alignment horizontal="right" vertical="center" textRotation="0" wrapText="false" indent="0" shrinkToFit="false"/>
      <protection locked="true" hidden="false"/>
    </xf>
    <xf numFmtId="167" fontId="14" fillId="0" borderId="13" xfId="0" applyFont="true" applyBorder="true" applyAlignment="true" applyProtection="false">
      <alignment horizontal="right" vertical="center" textRotation="0" wrapText="false" indent="0" shrinkToFit="false"/>
      <protection locked="true" hidden="false"/>
    </xf>
    <xf numFmtId="164" fontId="13" fillId="5" borderId="13" xfId="0" applyFont="true" applyBorder="true" applyAlignment="true" applyProtection="false">
      <alignment horizontal="left" vertical="center" textRotation="0" wrapText="true" indent="0" shrinkToFit="false"/>
      <protection locked="true" hidden="false"/>
    </xf>
    <xf numFmtId="164" fontId="13" fillId="5" borderId="13" xfId="0" applyFont="true" applyBorder="true" applyAlignment="true" applyProtection="false">
      <alignment horizontal="right" vertical="center" textRotation="0" wrapText="false" indent="0" shrinkToFit="false"/>
      <protection locked="true" hidden="false"/>
    </xf>
    <xf numFmtId="166" fontId="13" fillId="5" borderId="13" xfId="0" applyFont="true" applyBorder="true" applyAlignment="true" applyProtection="false">
      <alignment horizontal="right" vertical="center" textRotation="0" wrapText="false" indent="0" shrinkToFit="false"/>
      <protection locked="true" hidden="false"/>
    </xf>
    <xf numFmtId="167" fontId="13" fillId="5" borderId="13" xfId="0" applyFont="true" applyBorder="true" applyAlignment="true" applyProtection="false">
      <alignment horizontal="left" vertical="center" textRotation="0" wrapText="false" indent="0" shrinkToFit="false"/>
      <protection locked="true" hidden="false"/>
    </xf>
    <xf numFmtId="167" fontId="13" fillId="5" borderId="13" xfId="0" applyFont="true" applyBorder="true" applyAlignment="true" applyProtection="false">
      <alignment horizontal="right" vertical="center" textRotation="0" wrapText="false" indent="0" shrinkToFit="false"/>
      <protection locked="true" hidden="false"/>
    </xf>
    <xf numFmtId="164" fontId="14" fillId="0" borderId="14" xfId="0" applyFont="true" applyBorder="true" applyAlignment="true" applyProtection="false">
      <alignment horizontal="left" vertical="center" textRotation="0" wrapText="true" indent="0" shrinkToFit="false"/>
      <protection locked="true" hidden="false"/>
    </xf>
    <xf numFmtId="164" fontId="14" fillId="0" borderId="14" xfId="0" applyFont="true" applyBorder="true" applyAlignment="true" applyProtection="false">
      <alignment horizontal="center" vertical="center" textRotation="0" wrapText="true" indent="0" shrinkToFit="false"/>
      <protection locked="true" hidden="false"/>
    </xf>
    <xf numFmtId="167" fontId="14" fillId="0" borderId="14" xfId="0" applyFont="true" applyBorder="true" applyAlignment="true" applyProtection="false">
      <alignment horizontal="right" vertical="center" textRotation="0" wrapText="false" indent="0" shrinkToFit="false"/>
      <protection locked="true" hidden="false"/>
    </xf>
    <xf numFmtId="164" fontId="6" fillId="4" borderId="11" xfId="0" applyFont="true" applyBorder="true" applyAlignment="true" applyProtection="false">
      <alignment horizontal="right" vertical="center" textRotation="0" wrapText="true" indent="0" shrinkToFit="false"/>
      <protection locked="true" hidden="false"/>
    </xf>
    <xf numFmtId="167" fontId="6" fillId="4" borderId="11" xfId="0" applyFont="true" applyBorder="true" applyAlignment="true" applyProtection="false">
      <alignment horizontal="center" vertical="center" textRotation="0" wrapText="false" indent="0" shrinkToFit="false"/>
      <protection locked="true" hidden="false"/>
    </xf>
    <xf numFmtId="164" fontId="6" fillId="4" borderId="11" xfId="0" applyFont="true" applyBorder="true" applyAlignment="true" applyProtection="false">
      <alignment horizontal="center" vertical="center" textRotation="0" wrapText="false" indent="0" shrinkToFit="false"/>
      <protection locked="true" hidden="false"/>
    </xf>
    <xf numFmtId="164" fontId="6" fillId="4" borderId="0" xfId="0" applyFont="true" applyBorder="true" applyAlignment="true" applyProtection="false">
      <alignment horizontal="right" vertical="center" textRotation="0" wrapText="false" indent="0" shrinkToFit="false"/>
      <protection locked="true" hidden="false"/>
    </xf>
    <xf numFmtId="164" fontId="9" fillId="4" borderId="0" xfId="0" applyFont="true" applyBorder="true" applyAlignment="true" applyProtection="false">
      <alignment horizontal="left" vertical="center" textRotation="0" wrapText="false" indent="0" shrinkToFit="false"/>
      <protection locked="true" hidden="false"/>
    </xf>
    <xf numFmtId="164" fontId="6" fillId="4" borderId="0" xfId="0" applyFont="true" applyBorder="true" applyAlignment="true" applyProtection="false">
      <alignment horizontal="left" vertical="center" textRotation="0" wrapText="false" indent="0" shrinkToFit="false"/>
      <protection locked="true" hidden="false"/>
    </xf>
    <xf numFmtId="166" fontId="6" fillId="4" borderId="0" xfId="0" applyFont="true" applyBorder="true" applyAlignment="true" applyProtection="false">
      <alignment horizontal="right" vertical="center" textRotation="0" wrapText="false" indent="0" shrinkToFit="false"/>
      <protection locked="true" hidden="false"/>
    </xf>
    <xf numFmtId="166" fontId="9" fillId="4" borderId="0" xfId="0" applyFont="true" applyBorder="true" applyAlignment="true" applyProtection="false">
      <alignment horizontal="right" vertical="center" textRotation="0" wrapText="false" indent="0" shrinkToFit="false"/>
      <protection locked="true" hidden="false"/>
    </xf>
    <xf numFmtId="164" fontId="4" fillId="0" borderId="0" xfId="0" applyFont="true" applyBorder="false" applyAlignment="true" applyProtection="false">
      <alignment horizontal="right" vertical="center" textRotation="0" wrapText="false" indent="0" shrinkToFit="false"/>
      <protection locked="true" hidden="false"/>
    </xf>
    <xf numFmtId="164" fontId="14" fillId="0" borderId="15" xfId="0" applyFont="true" applyBorder="true" applyAlignment="true" applyProtection="false">
      <alignment horizontal="center" vertical="top" textRotation="0" wrapText="false" indent="0" shrinkToFit="false"/>
      <protection locked="true" hidden="false"/>
    </xf>
    <xf numFmtId="164" fontId="14" fillId="0" borderId="16" xfId="0" applyFont="true" applyBorder="true" applyAlignment="true" applyProtection="false">
      <alignment horizontal="center" vertical="top" textRotation="0" wrapText="false" indent="0" shrinkToFit="false"/>
      <protection locked="true" hidden="false"/>
    </xf>
    <xf numFmtId="164" fontId="14" fillId="0" borderId="17" xfId="0" applyFont="true" applyBorder="true" applyAlignment="true" applyProtection="false">
      <alignment horizontal="left" vertical="top" textRotation="0" wrapText="false" indent="0" shrinkToFit="false"/>
      <protection locked="true" hidden="false"/>
    </xf>
    <xf numFmtId="164" fontId="15" fillId="0" borderId="0" xfId="0" applyFont="true" applyBorder="false" applyAlignment="true" applyProtection="false">
      <alignment horizontal="left" vertical="top" textRotation="0" wrapText="false" indent="0" shrinkToFit="false"/>
      <protection locked="true" hidden="false"/>
    </xf>
    <xf numFmtId="164" fontId="14" fillId="0" borderId="18" xfId="0" applyFont="true" applyBorder="true" applyAlignment="true" applyProtection="false">
      <alignment horizontal="center"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xf numFmtId="164" fontId="14" fillId="0" borderId="19" xfId="0" applyFont="true" applyBorder="true" applyAlignment="true" applyProtection="false">
      <alignment horizontal="left" vertical="top" textRotation="0" wrapText="false" indent="0" shrinkToFit="false"/>
      <protection locked="true" hidden="false"/>
    </xf>
    <xf numFmtId="164" fontId="16" fillId="0" borderId="18" xfId="0" applyFont="true" applyBorder="tru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6" fontId="14" fillId="0" borderId="0" xfId="0" applyFont="true" applyBorder="false" applyAlignment="true" applyProtection="false">
      <alignment horizontal="center" vertical="center" textRotation="0" wrapText="false" indent="0" shrinkToFit="false"/>
      <protection locked="true" hidden="false"/>
    </xf>
    <xf numFmtId="164" fontId="14" fillId="0" borderId="19" xfId="0" applyFont="true" applyBorder="true" applyAlignment="true" applyProtection="false">
      <alignment horizontal="left" vertical="center" textRotation="0" wrapText="false" indent="0" shrinkToFit="false"/>
      <protection locked="true" hidden="false"/>
    </xf>
    <xf numFmtId="164" fontId="14" fillId="0" borderId="18" xfId="0" applyFont="true" applyBorder="true" applyAlignment="true" applyProtection="false">
      <alignment horizontal="left" vertical="top" textRotation="0" wrapText="fals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17" fillId="6" borderId="20"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13" fillId="7" borderId="11" xfId="0" applyFont="true" applyBorder="true" applyAlignment="true" applyProtection="false">
      <alignment horizontal="center" vertical="center" textRotation="0" wrapText="false" indent="0" shrinkToFit="false"/>
      <protection locked="true" hidden="false"/>
    </xf>
    <xf numFmtId="164" fontId="13" fillId="7" borderId="11" xfId="0" applyFont="true" applyBorder="true" applyAlignment="true" applyProtection="false">
      <alignment horizontal="left" vertical="center" textRotation="0" wrapText="false" indent="0" shrinkToFit="false"/>
      <protection locked="true" hidden="false"/>
    </xf>
    <xf numFmtId="168" fontId="13" fillId="8" borderId="11" xfId="0" applyFont="true" applyBorder="true" applyAlignment="true" applyProtection="false">
      <alignment horizontal="center" vertical="center" textRotation="0" wrapText="false" indent="0" shrinkToFit="true"/>
      <protection locked="true" hidden="false"/>
    </xf>
    <xf numFmtId="164" fontId="6" fillId="8" borderId="11" xfId="0" applyFont="true" applyBorder="true" applyAlignment="true" applyProtection="false">
      <alignment horizontal="left" vertical="center" textRotation="0" wrapText="true" indent="0" shrinkToFit="false"/>
      <protection locked="true" hidden="false"/>
    </xf>
    <xf numFmtId="164" fontId="14" fillId="0" borderId="2" xfId="0" applyFont="true" applyBorder="true" applyAlignment="true" applyProtection="false">
      <alignment horizontal="right" vertical="top" textRotation="0" wrapText="false" indent="0" shrinkToFit="false"/>
      <protection locked="true" hidden="false"/>
    </xf>
    <xf numFmtId="169" fontId="14" fillId="0" borderId="21" xfId="0" applyFont="true" applyBorder="true" applyAlignment="true" applyProtection="false">
      <alignment horizontal="center" vertical="center" textRotation="0" wrapText="false" indent="0" shrinkToFit="false"/>
      <protection locked="true" hidden="false"/>
    </xf>
    <xf numFmtId="164" fontId="13" fillId="0" borderId="5" xfId="0" applyFont="true" applyBorder="true" applyAlignment="true" applyProtection="false">
      <alignment horizontal="right" vertical="top" textRotation="0" wrapText="false" indent="0" shrinkToFit="false"/>
      <protection locked="true" hidden="false"/>
    </xf>
    <xf numFmtId="169" fontId="13" fillId="0" borderId="21" xfId="0" applyFont="true" applyBorder="true" applyAlignment="true" applyProtection="false">
      <alignment horizontal="center" vertical="center" textRotation="0" wrapText="false" indent="0" shrinkToFit="false"/>
      <protection locked="true" hidden="false"/>
    </xf>
    <xf numFmtId="164" fontId="14" fillId="0" borderId="5" xfId="0" applyFont="true" applyBorder="true" applyAlignment="true" applyProtection="false">
      <alignment horizontal="left" vertical="top" textRotation="0" wrapText="false" indent="0" shrinkToFit="false"/>
      <protection locked="true" hidden="false"/>
    </xf>
    <xf numFmtId="169" fontId="14" fillId="0" borderId="6" xfId="0" applyFont="true" applyBorder="true" applyAlignment="true" applyProtection="false">
      <alignment horizontal="center" vertical="top" textRotation="0" wrapText="false" indent="0" shrinkToFit="false"/>
      <protection locked="true" hidden="false"/>
    </xf>
    <xf numFmtId="164" fontId="14" fillId="0" borderId="2" xfId="0" applyFont="true" applyBorder="true" applyAlignment="true" applyProtection="false">
      <alignment horizontal="right" vertical="top" textRotation="0" wrapText="true" indent="0" shrinkToFit="false"/>
      <protection locked="true" hidden="false"/>
    </xf>
    <xf numFmtId="169" fontId="14" fillId="0" borderId="22" xfId="0" applyFont="true" applyBorder="true" applyAlignment="true" applyProtection="false">
      <alignment horizontal="center" vertical="top" textRotation="0" wrapText="false" indent="0" shrinkToFit="false"/>
      <protection locked="true" hidden="false"/>
    </xf>
    <xf numFmtId="164" fontId="14" fillId="0" borderId="5" xfId="0" applyFont="true" applyBorder="true" applyAlignment="true" applyProtection="false">
      <alignment horizontal="right" vertical="top" textRotation="0" wrapText="false" indent="0" shrinkToFit="false"/>
      <protection locked="true" hidden="false"/>
    </xf>
    <xf numFmtId="169" fontId="14" fillId="0" borderId="21" xfId="0" applyFont="true" applyBorder="true" applyAlignment="true" applyProtection="false">
      <alignment horizontal="center" vertical="top" textRotation="0" wrapText="false" indent="0" shrinkToFit="false"/>
      <protection locked="true" hidden="false"/>
    </xf>
    <xf numFmtId="169" fontId="13" fillId="0" borderId="21" xfId="0" applyFont="true" applyBorder="true" applyAlignment="true" applyProtection="false">
      <alignment horizontal="center" vertical="top" textRotation="0" wrapText="false" indent="0" shrinkToFit="false"/>
      <protection locked="true" hidden="false"/>
    </xf>
    <xf numFmtId="164" fontId="14" fillId="0" borderId="18" xfId="0" applyFont="true" applyBorder="true" applyAlignment="true" applyProtection="false">
      <alignment horizontal="right" vertical="top" textRotation="0" wrapText="false" indent="0" shrinkToFit="false"/>
      <protection locked="true" hidden="false"/>
    </xf>
    <xf numFmtId="164" fontId="14" fillId="0" borderId="0" xfId="0" applyFont="true" applyBorder="false" applyAlignment="true" applyProtection="false">
      <alignment horizontal="right" vertical="top" textRotation="0" wrapText="false" indent="0" shrinkToFit="false"/>
      <protection locked="true" hidden="false"/>
    </xf>
    <xf numFmtId="164" fontId="14" fillId="0" borderId="19" xfId="0" applyFont="true" applyBorder="true" applyAlignment="true" applyProtection="false">
      <alignment horizontal="center" vertical="top" textRotation="0" wrapText="false" indent="0" shrinkToFit="false"/>
      <protection locked="true" hidden="false"/>
    </xf>
    <xf numFmtId="164" fontId="14" fillId="0" borderId="23" xfId="0" applyFont="true" applyBorder="true" applyAlignment="true" applyProtection="false">
      <alignment horizontal="center" vertical="top" textRotation="0" wrapText="false" indent="0" shrinkToFit="false"/>
      <protection locked="true" hidden="false"/>
    </xf>
    <xf numFmtId="164" fontId="14" fillId="0" borderId="24" xfId="0" applyFont="true" applyBorder="true" applyAlignment="true" applyProtection="false">
      <alignment horizontal="general" vertical="top" textRotation="0" wrapText="false" indent="0" shrinkToFit="false"/>
      <protection locked="true" hidden="false"/>
    </xf>
    <xf numFmtId="164" fontId="14" fillId="0" borderId="6" xfId="0" applyFont="true" applyBorder="true" applyAlignment="true" applyProtection="false">
      <alignment horizontal="general" vertical="top" textRotation="0" wrapText="false" indent="0" shrinkToFit="false"/>
      <protection locked="true" hidden="false"/>
    </xf>
    <xf numFmtId="164" fontId="14" fillId="0" borderId="21" xfId="0" applyFont="true" applyBorder="true" applyAlignment="true" applyProtection="false">
      <alignment horizontal="general" vertical="top" textRotation="0" wrapText="false" indent="0" shrinkToFit="false"/>
      <protection locked="true" hidden="false"/>
    </xf>
    <xf numFmtId="164" fontId="14" fillId="0" borderId="10" xfId="0" applyFont="true" applyBorder="true" applyAlignment="true" applyProtection="false">
      <alignment horizontal="left" vertical="center" textRotation="0" wrapText="true" indent="0" shrinkToFit="false"/>
      <protection locked="true" hidden="false"/>
    </xf>
    <xf numFmtId="164" fontId="14" fillId="0" borderId="25" xfId="0" applyFont="true" applyBorder="true" applyAlignment="true" applyProtection="false">
      <alignment horizontal="left" vertical="center" textRotation="0" wrapText="true" indent="0" shrinkToFit="false"/>
      <protection locked="true" hidden="false"/>
    </xf>
    <xf numFmtId="164" fontId="14" fillId="0" borderId="26" xfId="0" applyFont="true" applyBorder="true" applyAlignment="true" applyProtection="false">
      <alignment horizontal="left" vertical="center" textRotation="0" wrapText="true" indent="0" shrinkToFit="false"/>
      <protection locked="true" hidden="false"/>
    </xf>
    <xf numFmtId="164" fontId="13" fillId="0" borderId="11" xfId="0" applyFont="true" applyBorder="true" applyAlignment="true" applyProtection="false">
      <alignment horizontal="right" vertical="top" textRotation="0" wrapText="false" indent="0" shrinkToFit="false"/>
      <protection locked="true" hidden="false"/>
    </xf>
    <xf numFmtId="169" fontId="13" fillId="0" borderId="11" xfId="0" applyFont="true" applyBorder="true" applyAlignment="true" applyProtection="false">
      <alignment horizontal="center" vertical="top" textRotation="0" wrapText="false" indent="0" shrinkToFit="false"/>
      <protection locked="true" hidden="false"/>
    </xf>
    <xf numFmtId="164" fontId="14" fillId="0" borderId="27" xfId="0" applyFont="true" applyBorder="true" applyAlignment="true" applyProtection="false">
      <alignment horizontal="right" vertical="top" textRotation="0" wrapText="false" indent="0" shrinkToFit="false"/>
      <protection locked="true" hidden="false"/>
    </xf>
    <xf numFmtId="164" fontId="14" fillId="0" borderId="28" xfId="0" applyFont="true" applyBorder="true" applyAlignment="true" applyProtection="false">
      <alignment horizontal="right" vertical="top" textRotation="0" wrapText="false" indent="0" shrinkToFit="false"/>
      <protection locked="true" hidden="false"/>
    </xf>
    <xf numFmtId="164" fontId="14" fillId="0" borderId="28" xfId="0" applyFont="true" applyBorder="true" applyAlignment="true" applyProtection="false">
      <alignment horizontal="center" vertical="top" textRotation="0" wrapText="false" indent="0" shrinkToFit="false"/>
      <protection locked="true" hidden="false"/>
    </xf>
    <xf numFmtId="164" fontId="14" fillId="0" borderId="29" xfId="0" applyFont="true" applyBorder="true" applyAlignment="true" applyProtection="false">
      <alignment horizontal="center" vertical="top" textRotation="0" wrapText="false" indent="0" shrinkToFit="false"/>
      <protection locked="true" hidden="false"/>
    </xf>
    <xf numFmtId="164" fontId="14" fillId="0" borderId="16" xfId="0" applyFont="true" applyBorder="true" applyAlignment="true" applyProtection="false">
      <alignment horizontal="left" vertical="top" textRotation="0" wrapText="false" indent="0" shrinkToFit="false"/>
      <protection locked="true" hidden="false"/>
    </xf>
    <xf numFmtId="164" fontId="15" fillId="0" borderId="16" xfId="0" applyFont="true" applyBorder="true" applyAlignment="true" applyProtection="false">
      <alignment horizontal="left" vertical="top" textRotation="0" wrapText="false" indent="0" shrinkToFit="false"/>
      <protection locked="true" hidden="false"/>
    </xf>
    <xf numFmtId="164" fontId="15" fillId="0" borderId="17" xfId="0" applyFont="true" applyBorder="true" applyAlignment="true" applyProtection="false">
      <alignment horizontal="left" vertical="top" textRotation="0" wrapText="false" indent="0" shrinkToFit="false"/>
      <protection locked="true" hidden="false"/>
    </xf>
    <xf numFmtId="164" fontId="15" fillId="0" borderId="19" xfId="0" applyFont="true" applyBorder="true" applyAlignment="true" applyProtection="false">
      <alignment horizontal="left" vertical="top"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64" fontId="4" fillId="0" borderId="18" xfId="0" applyFont="true" applyBorder="true" applyAlignment="false" applyProtection="false">
      <alignment horizontal="general" vertical="bottom" textRotation="0" wrapText="false" indent="0" shrinkToFit="false"/>
      <protection locked="true" hidden="false"/>
    </xf>
    <xf numFmtId="164" fontId="4" fillId="0" borderId="19" xfId="0" applyFont="true" applyBorder="true" applyAlignment="false" applyProtection="false">
      <alignment horizontal="general" vertical="bottom" textRotation="0" wrapText="false" indent="0" shrinkToFit="false"/>
      <protection locked="true" hidden="false"/>
    </xf>
    <xf numFmtId="164" fontId="5" fillId="4" borderId="30" xfId="0" applyFont="true" applyBorder="true" applyAlignment="true" applyProtection="false">
      <alignment horizontal="left" vertical="center" textRotation="0" wrapText="true" indent="0" shrinkToFit="false"/>
      <protection locked="true" hidden="false"/>
    </xf>
    <xf numFmtId="164" fontId="5" fillId="4" borderId="31" xfId="0" applyFont="true" applyBorder="true" applyAlignment="true" applyProtection="false">
      <alignment horizontal="center" vertical="center" textRotation="0" wrapText="true" indent="0" shrinkToFit="false"/>
      <protection locked="true" hidden="false"/>
    </xf>
    <xf numFmtId="164" fontId="5" fillId="4" borderId="31" xfId="0" applyFont="true" applyBorder="true" applyAlignment="true" applyProtection="false">
      <alignment horizontal="left" vertical="center" textRotation="0" wrapText="true" indent="0" shrinkToFit="false"/>
      <protection locked="true" hidden="false"/>
    </xf>
    <xf numFmtId="164" fontId="5" fillId="4" borderId="31" xfId="0" applyFont="true" applyBorder="true" applyAlignment="true" applyProtection="false">
      <alignment horizontal="right" vertical="center" textRotation="0" wrapText="true" indent="0" shrinkToFit="false"/>
      <protection locked="true" hidden="false"/>
    </xf>
    <xf numFmtId="164" fontId="5" fillId="4" borderId="32" xfId="0" applyFont="true" applyBorder="true" applyAlignment="true" applyProtection="false">
      <alignment horizontal="right" vertical="center" textRotation="0" wrapText="true" indent="0" shrinkToFit="false"/>
      <protection locked="true" hidden="false"/>
    </xf>
    <xf numFmtId="164" fontId="14" fillId="9" borderId="33" xfId="0" applyFont="true" applyBorder="true" applyAlignment="true" applyProtection="false">
      <alignment horizontal="left" vertical="center" textRotation="0" wrapText="true" indent="0" shrinkToFit="false"/>
      <protection locked="true" hidden="false"/>
    </xf>
    <xf numFmtId="164" fontId="14" fillId="9" borderId="13" xfId="0" applyFont="true" applyBorder="true" applyAlignment="true" applyProtection="false">
      <alignment horizontal="center" vertical="center" textRotation="0" wrapText="true" indent="0" shrinkToFit="false"/>
      <protection locked="true" hidden="false"/>
    </xf>
    <xf numFmtId="164" fontId="14" fillId="9" borderId="13" xfId="0" applyFont="true" applyBorder="true" applyAlignment="true" applyProtection="false">
      <alignment horizontal="left" vertical="center" textRotation="0" wrapText="true" indent="0" shrinkToFit="false"/>
      <protection locked="true" hidden="false"/>
    </xf>
    <xf numFmtId="170" fontId="14" fillId="9" borderId="13" xfId="0" applyFont="true" applyBorder="true" applyAlignment="true" applyProtection="false">
      <alignment horizontal="right" vertical="center" textRotation="0" wrapText="false" indent="0" shrinkToFit="false"/>
      <protection locked="true" hidden="false"/>
    </xf>
    <xf numFmtId="166" fontId="14" fillId="9" borderId="13" xfId="0" applyFont="true" applyBorder="true" applyAlignment="true" applyProtection="false">
      <alignment horizontal="right" vertical="center" textRotation="0" wrapText="false" indent="0" shrinkToFit="false"/>
      <protection locked="true" hidden="false"/>
    </xf>
    <xf numFmtId="166" fontId="14" fillId="9" borderId="34" xfId="0" applyFont="true" applyBorder="true" applyAlignment="true" applyProtection="false">
      <alignment horizontal="right" vertical="center" textRotation="0" wrapText="false" indent="0" shrinkToFit="false"/>
      <protection locked="true" hidden="false"/>
    </xf>
    <xf numFmtId="164" fontId="9" fillId="10" borderId="33" xfId="0" applyFont="true" applyBorder="true" applyAlignment="true" applyProtection="false">
      <alignment horizontal="left" vertical="center" textRotation="0" wrapText="true" indent="0" shrinkToFit="false"/>
      <protection locked="true" hidden="false"/>
    </xf>
    <xf numFmtId="164" fontId="9" fillId="10" borderId="13" xfId="0" applyFont="true" applyBorder="true" applyAlignment="true" applyProtection="false">
      <alignment horizontal="center" vertical="center" textRotation="0" wrapText="true" indent="0" shrinkToFit="false"/>
      <protection locked="true" hidden="false"/>
    </xf>
    <xf numFmtId="164" fontId="9" fillId="10" borderId="13" xfId="0" applyFont="true" applyBorder="true" applyAlignment="true" applyProtection="false">
      <alignment horizontal="left" vertical="center" textRotation="0" wrapText="true" indent="0" shrinkToFit="false"/>
      <protection locked="true" hidden="false"/>
    </xf>
    <xf numFmtId="170" fontId="9" fillId="10" borderId="13" xfId="0" applyFont="true" applyBorder="true" applyAlignment="true" applyProtection="false">
      <alignment horizontal="right" vertical="center" textRotation="0" wrapText="false" indent="0" shrinkToFit="false"/>
      <protection locked="true" hidden="false"/>
    </xf>
    <xf numFmtId="166" fontId="9" fillId="10" borderId="13" xfId="0" applyFont="true" applyBorder="true" applyAlignment="true" applyProtection="false">
      <alignment horizontal="right" vertical="center" textRotation="0" wrapText="false" indent="0" shrinkToFit="false"/>
      <protection locked="true" hidden="false"/>
    </xf>
    <xf numFmtId="166" fontId="9" fillId="10" borderId="34" xfId="0" applyFont="true" applyBorder="true" applyAlignment="true" applyProtection="false">
      <alignment horizontal="right" vertical="center" textRotation="0" wrapText="false" indent="0" shrinkToFit="false"/>
      <protection locked="true" hidden="false"/>
    </xf>
    <xf numFmtId="170" fontId="9" fillId="11" borderId="13" xfId="0" applyFont="true" applyBorder="true" applyAlignment="true" applyProtection="false">
      <alignment horizontal="right" vertical="center" textRotation="0" wrapText="false" indent="0" shrinkToFit="false"/>
      <protection locked="true" hidden="false"/>
    </xf>
    <xf numFmtId="171" fontId="4" fillId="0" borderId="0" xfId="0" applyFont="true" applyBorder="false" applyAlignment="true" applyProtection="false">
      <alignment horizontal="general" vertical="center" textRotation="0" wrapText="false" indent="0" shrinkToFit="false"/>
      <protection locked="true" hidden="false"/>
    </xf>
    <xf numFmtId="170" fontId="9" fillId="6" borderId="13" xfId="0" applyFont="true" applyBorder="true" applyAlignment="true" applyProtection="false">
      <alignment horizontal="right" vertical="center" textRotation="0" wrapText="false" indent="0" shrinkToFit="false"/>
      <protection locked="true" hidden="false"/>
    </xf>
    <xf numFmtId="164" fontId="9" fillId="4" borderId="18" xfId="0" applyFont="true" applyBorder="true" applyAlignment="true" applyProtection="false">
      <alignment horizontal="right" vertical="center" textRotation="0" wrapText="false" indent="0" shrinkToFit="false"/>
      <protection locked="true" hidden="false"/>
    </xf>
    <xf numFmtId="164" fontId="9" fillId="4" borderId="0" xfId="0" applyFont="true" applyBorder="true" applyAlignment="true" applyProtection="false">
      <alignment horizontal="center" vertical="center" textRotation="0" wrapText="false" indent="0" shrinkToFit="false"/>
      <protection locked="true" hidden="false"/>
    </xf>
    <xf numFmtId="164" fontId="9" fillId="4" borderId="0" xfId="0" applyFont="true" applyBorder="true" applyAlignment="true" applyProtection="false">
      <alignment horizontal="right" vertical="center" textRotation="0" wrapText="false" indent="0" shrinkToFit="false"/>
      <protection locked="true" hidden="false"/>
    </xf>
    <xf numFmtId="164" fontId="9" fillId="4" borderId="0" xfId="0" applyFont="true" applyBorder="true" applyAlignment="true" applyProtection="false">
      <alignment horizontal="right" vertical="center" textRotation="0" wrapText="true" indent="0" shrinkToFit="false"/>
      <protection locked="true" hidden="false"/>
    </xf>
    <xf numFmtId="166" fontId="9" fillId="4" borderId="19" xfId="0" applyFont="true" applyBorder="true" applyAlignment="true" applyProtection="false">
      <alignment horizontal="right" vertical="center" textRotation="0" wrapText="false" indent="0" shrinkToFit="false"/>
      <protection locked="true" hidden="false"/>
    </xf>
    <xf numFmtId="164" fontId="9" fillId="4" borderId="27" xfId="0" applyFont="true" applyBorder="true" applyAlignment="true" applyProtection="false">
      <alignment horizontal="right" vertical="center" textRotation="0" wrapText="false" indent="0" shrinkToFit="false"/>
      <protection locked="true" hidden="false"/>
    </xf>
    <xf numFmtId="164" fontId="9" fillId="4" borderId="28" xfId="0" applyFont="true" applyBorder="true" applyAlignment="true" applyProtection="false">
      <alignment horizontal="center" vertical="center" textRotation="0" wrapText="false" indent="0" shrinkToFit="false"/>
      <protection locked="true" hidden="false"/>
    </xf>
    <xf numFmtId="164" fontId="9" fillId="4" borderId="28" xfId="0" applyFont="true" applyBorder="true" applyAlignment="true" applyProtection="false">
      <alignment horizontal="right" vertical="center" textRotation="0" wrapText="false" indent="0" shrinkToFit="false"/>
      <protection locked="true" hidden="false"/>
    </xf>
    <xf numFmtId="164" fontId="9" fillId="4" borderId="28" xfId="0" applyFont="true" applyBorder="true" applyAlignment="true" applyProtection="false">
      <alignment horizontal="right" vertical="center" textRotation="0" wrapText="true" indent="0" shrinkToFit="false"/>
      <protection locked="true" hidden="false"/>
    </xf>
    <xf numFmtId="166" fontId="9" fillId="11" borderId="28" xfId="0" applyFont="true" applyBorder="true" applyAlignment="true" applyProtection="false">
      <alignment horizontal="right" vertical="center" textRotation="0" wrapText="false" indent="0" shrinkToFit="false"/>
      <protection locked="true" hidden="false"/>
    </xf>
    <xf numFmtId="166" fontId="9" fillId="4" borderId="29" xfId="0" applyFont="true" applyBorder="true" applyAlignment="true" applyProtection="false">
      <alignment horizontal="right" vertical="center" textRotation="0" wrapText="false" indent="0" shrinkToFit="false"/>
      <protection locked="true" hidden="false"/>
    </xf>
    <xf numFmtId="171" fontId="4" fillId="11" borderId="0" xfId="0" applyFont="true" applyBorder="true" applyAlignment="true" applyProtection="false">
      <alignment horizontal="general" vertical="center" textRotation="0" wrapText="false" indent="0" shrinkToFit="false"/>
      <protection locked="true" hidden="false"/>
    </xf>
    <xf numFmtId="164" fontId="9" fillId="12" borderId="33" xfId="0" applyFont="true" applyBorder="true" applyAlignment="true" applyProtection="false">
      <alignment horizontal="left" vertical="center" textRotation="0" wrapText="true" indent="0" shrinkToFit="false"/>
      <protection locked="true" hidden="false"/>
    </xf>
    <xf numFmtId="164" fontId="9" fillId="12" borderId="13" xfId="0" applyFont="true" applyBorder="true" applyAlignment="true" applyProtection="false">
      <alignment horizontal="center" vertical="center" textRotation="0" wrapText="true" indent="0" shrinkToFit="false"/>
      <protection locked="true" hidden="false"/>
    </xf>
    <xf numFmtId="164" fontId="9" fillId="12" borderId="13" xfId="0" applyFont="true" applyBorder="true" applyAlignment="true" applyProtection="false">
      <alignment horizontal="left" vertical="center" textRotation="0" wrapText="true" indent="0" shrinkToFit="false"/>
      <protection locked="true" hidden="false"/>
    </xf>
    <xf numFmtId="170" fontId="9" fillId="12" borderId="13" xfId="0" applyFont="true" applyBorder="true" applyAlignment="true" applyProtection="false">
      <alignment horizontal="right" vertical="center" textRotation="0" wrapText="false" indent="0" shrinkToFit="false"/>
      <protection locked="true" hidden="false"/>
    </xf>
    <xf numFmtId="166" fontId="9" fillId="12" borderId="13" xfId="0" applyFont="true" applyBorder="true" applyAlignment="true" applyProtection="false">
      <alignment horizontal="right" vertical="center" textRotation="0" wrapText="false" indent="0" shrinkToFit="false"/>
      <protection locked="true" hidden="false"/>
    </xf>
    <xf numFmtId="166" fontId="9" fillId="12" borderId="34" xfId="0" applyFont="true" applyBorder="true" applyAlignment="true" applyProtection="false">
      <alignment horizontal="right" vertical="center" textRotation="0" wrapText="false" indent="0" shrinkToFit="false"/>
      <protection locked="true" hidden="false"/>
    </xf>
    <xf numFmtId="166" fontId="9" fillId="4" borderId="28" xfId="0" applyFont="true" applyBorder="true" applyAlignment="true" applyProtection="false">
      <alignment horizontal="righ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color rgb="FF9C0006"/>
      </font>
      <fill>
        <patternFill>
          <bgColor rgb="FFFFC7CE"/>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008080"/>
      <rgbColor rgb="FFCCCCCC"/>
      <rgbColor rgb="FF808080"/>
      <rgbColor rgb="FF9999FF"/>
      <rgbColor rgb="FF993366"/>
      <rgbColor rgb="FFEFEFEF"/>
      <rgbColor rgb="FFD8ECF6"/>
      <rgbColor rgb="FF660066"/>
      <rgbColor rgb="FFFF8080"/>
      <rgbColor rgb="FF0066CC"/>
      <rgbColor rgb="FFB4C6E7"/>
      <rgbColor rgb="FF000080"/>
      <rgbColor rgb="FFFF00FF"/>
      <rgbColor rgb="FFFFFF00"/>
      <rgbColor rgb="FF00FFFF"/>
      <rgbColor rgb="FF800080"/>
      <rgbColor rgb="FF800000"/>
      <rgbColor rgb="FF008080"/>
      <rgbColor rgb="FF0000FF"/>
      <rgbColor rgb="FF00CCFF"/>
      <rgbColor rgb="FFD9E2F3"/>
      <rgbColor rgb="FFDFF0D8"/>
      <rgbColor rgb="FFE7E6E6"/>
      <rgbColor rgb="FFADB9CA"/>
      <rgbColor rgb="FFD8D8D8"/>
      <rgbColor rgb="FFD6D6D6"/>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externalLink" Target="externalLinks/externalLink2.xml"/><Relationship Id="rId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95400</xdr:colOff>
      <xdr:row>0</xdr:row>
      <xdr:rowOff>76320</xdr:rowOff>
    </xdr:from>
    <xdr:to>
      <xdr:col>1</xdr:col>
      <xdr:colOff>1650240</xdr:colOff>
      <xdr:row>1</xdr:row>
      <xdr:rowOff>904680</xdr:rowOff>
    </xdr:to>
    <xdr:pic>
      <xdr:nvPicPr>
        <xdr:cNvPr id="0" name="image1.png" descr=""/>
        <xdr:cNvPicPr/>
      </xdr:nvPicPr>
      <xdr:blipFill>
        <a:blip r:embed="rId1"/>
        <a:stretch/>
      </xdr:blipFill>
      <xdr:spPr>
        <a:xfrm>
          <a:off x="95400" y="76320"/>
          <a:ext cx="2628720" cy="101880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0</xdr:row>
      <xdr:rowOff>66600</xdr:rowOff>
    </xdr:from>
    <xdr:to>
      <xdr:col>4</xdr:col>
      <xdr:colOff>1285560</xdr:colOff>
      <xdr:row>4</xdr:row>
      <xdr:rowOff>18720</xdr:rowOff>
    </xdr:to>
    <xdr:pic>
      <xdr:nvPicPr>
        <xdr:cNvPr id="1" name="image2.png" descr=""/>
        <xdr:cNvPicPr/>
      </xdr:nvPicPr>
      <xdr:blipFill>
        <a:blip r:embed="rId1"/>
        <a:stretch/>
      </xdr:blipFill>
      <xdr:spPr>
        <a:xfrm>
          <a:off x="133200" y="66600"/>
          <a:ext cx="6000480" cy="599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0</xdr:row>
      <xdr:rowOff>66600</xdr:rowOff>
    </xdr:from>
    <xdr:to>
      <xdr:col>3</xdr:col>
      <xdr:colOff>3994200</xdr:colOff>
      <xdr:row>3</xdr:row>
      <xdr:rowOff>47160</xdr:rowOff>
    </xdr:to>
    <xdr:pic>
      <xdr:nvPicPr>
        <xdr:cNvPr id="2" name="image3.png" descr=""/>
        <xdr:cNvPicPr/>
      </xdr:nvPicPr>
      <xdr:blipFill>
        <a:blip r:embed="rId1"/>
        <a:stretch/>
      </xdr:blipFill>
      <xdr:spPr>
        <a:xfrm>
          <a:off x="133200" y="66600"/>
          <a:ext cx="5886000" cy="52344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Ju&#231;adiSD/Desktop/PROJETOS%20CAMARA%20MUNICIPAL/SG%20CC%2002%20CMJP%20LANCE.xlsx"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Downloads/MEDI&#199;&#195;O%2001%2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Planilha"/>
      <sheetName val="Planilha Resumida"/>
      <sheetName val="Cronograma SG"/>
      <sheetName val="CPU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lanilha"/>
      <sheetName val="memória de cálculo"/>
      <sheetName val="composições"/>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41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296875" defaultRowHeight="15" zeroHeight="false" outlineLevelRow="0" outlineLevelCol="0"/>
  <cols>
    <col collapsed="false" customWidth="true" hidden="false" outlineLevel="0" max="1" min="1" style="0" width="13.86"/>
    <col collapsed="false" customWidth="true" hidden="false" outlineLevel="0" max="2" min="2" style="0" width="60"/>
    <col collapsed="false" customWidth="true" hidden="false" outlineLevel="0" max="3" min="3" style="0" width="9.57"/>
    <col collapsed="false" customWidth="true" hidden="false" outlineLevel="0" max="4" min="4" style="0" width="13"/>
    <col collapsed="false" customWidth="true" hidden="true" outlineLevel="0" max="5" min="5" style="0" width="13"/>
    <col collapsed="false" customWidth="true" hidden="false" outlineLevel="0" max="6" min="6" style="0" width="13"/>
    <col collapsed="false" customWidth="true" hidden="false" outlineLevel="0" max="7" min="7" style="0" width="13.57"/>
    <col collapsed="false" customWidth="true" hidden="false" outlineLevel="0" max="8" min="8" style="0" width="13"/>
    <col collapsed="false" customWidth="true" hidden="false" outlineLevel="0" max="9" min="9" style="0" width="19.42"/>
    <col collapsed="false" customWidth="true" hidden="false" outlineLevel="0" max="10" min="10" style="0" width="13.57"/>
    <col collapsed="false" customWidth="true" hidden="false" outlineLevel="0" max="12" min="11" style="0" width="13"/>
    <col collapsed="false" customWidth="true" hidden="false" outlineLevel="0" max="13" min="13" style="0" width="13.57"/>
    <col collapsed="false" customWidth="true" hidden="false" outlineLevel="0" max="14" min="14" style="0" width="8.86"/>
  </cols>
  <sheetData>
    <row r="1" customFormat="false" ht="15" hidden="false" customHeight="true" outlineLevel="0" collapsed="false">
      <c r="A1" s="1"/>
      <c r="B1" s="2"/>
      <c r="C1" s="3"/>
      <c r="D1" s="3"/>
      <c r="E1" s="3"/>
      <c r="F1" s="3"/>
      <c r="G1" s="2"/>
      <c r="H1" s="2"/>
      <c r="I1" s="2"/>
      <c r="J1" s="2"/>
      <c r="K1" s="2"/>
      <c r="L1" s="2"/>
      <c r="M1" s="2"/>
      <c r="N1" s="4"/>
    </row>
    <row r="2" customFormat="false" ht="79.5" hidden="false" customHeight="true" outlineLevel="0" collapsed="false">
      <c r="A2" s="1"/>
      <c r="B2" s="5"/>
      <c r="C2" s="6"/>
      <c r="D2" s="6"/>
      <c r="E2" s="7"/>
      <c r="F2" s="7"/>
      <c r="G2" s="5"/>
      <c r="H2" s="5"/>
      <c r="I2" s="5"/>
      <c r="J2" s="5"/>
      <c r="K2" s="5"/>
      <c r="L2" s="5"/>
      <c r="M2" s="5"/>
      <c r="N2" s="4"/>
    </row>
    <row r="3" customFormat="false" ht="18" hidden="false" customHeight="true" outlineLevel="0" collapsed="false">
      <c r="A3" s="8" t="s">
        <v>0</v>
      </c>
      <c r="B3" s="8"/>
      <c r="C3" s="8"/>
      <c r="D3" s="8"/>
      <c r="E3" s="8"/>
      <c r="F3" s="8"/>
      <c r="G3" s="8"/>
      <c r="H3" s="9" t="s">
        <v>1</v>
      </c>
      <c r="I3" s="9"/>
      <c r="J3" s="9"/>
      <c r="K3" s="10" t="str">
        <f aca="false">G413</f>
        <v>#ERROR!</v>
      </c>
      <c r="L3" s="10"/>
      <c r="M3" s="10"/>
      <c r="N3" s="11"/>
    </row>
    <row r="4" customFormat="false" ht="18.75" hidden="false" customHeight="true" outlineLevel="0" collapsed="false">
      <c r="A4" s="12" t="s">
        <v>2</v>
      </c>
      <c r="B4" s="12"/>
      <c r="C4" s="12"/>
      <c r="D4" s="12"/>
      <c r="E4" s="12"/>
      <c r="F4" s="12"/>
      <c r="G4" s="12"/>
      <c r="H4" s="13" t="s">
        <v>3</v>
      </c>
      <c r="I4" s="13"/>
      <c r="J4" s="13"/>
      <c r="K4" s="14" t="str">
        <f aca="false">K413</f>
        <v>#ERROR!</v>
      </c>
      <c r="L4" s="14"/>
      <c r="M4" s="14"/>
      <c r="N4" s="11"/>
    </row>
    <row r="5" customFormat="false" ht="18.75" hidden="false" customHeight="true" outlineLevel="0" collapsed="false">
      <c r="A5" s="12" t="s">
        <v>4</v>
      </c>
      <c r="B5" s="12"/>
      <c r="C5" s="12"/>
      <c r="D5" s="12"/>
      <c r="E5" s="12"/>
      <c r="F5" s="12"/>
      <c r="G5" s="12"/>
      <c r="H5" s="13" t="s">
        <v>5</v>
      </c>
      <c r="I5" s="13"/>
      <c r="J5" s="13"/>
      <c r="K5" s="14" t="str">
        <f aca="false">L413</f>
        <v>#ERROR!</v>
      </c>
      <c r="L5" s="14"/>
      <c r="M5" s="14"/>
      <c r="N5" s="11"/>
    </row>
    <row r="6" customFormat="false" ht="17.25" hidden="false" customHeight="true" outlineLevel="0" collapsed="false">
      <c r="A6" s="12" t="s">
        <v>6</v>
      </c>
      <c r="B6" s="12"/>
      <c r="C6" s="12"/>
      <c r="D6" s="12"/>
      <c r="E6" s="12"/>
      <c r="F6" s="12"/>
      <c r="G6" s="12"/>
      <c r="H6" s="13" t="s">
        <v>7</v>
      </c>
      <c r="I6" s="13"/>
      <c r="J6" s="13"/>
      <c r="K6" s="14" t="str">
        <f aca="false">M413</f>
        <v>#ERROR!</v>
      </c>
      <c r="L6" s="14"/>
      <c r="M6" s="14"/>
      <c r="N6" s="15"/>
    </row>
    <row r="7" customFormat="false" ht="19.5" hidden="false" customHeight="true" outlineLevel="0" collapsed="false">
      <c r="A7" s="16" t="s">
        <v>8</v>
      </c>
      <c r="B7" s="16"/>
      <c r="C7" s="16"/>
      <c r="D7" s="16"/>
      <c r="E7" s="16"/>
      <c r="F7" s="16"/>
      <c r="G7" s="16"/>
      <c r="H7" s="17" t="s">
        <v>9</v>
      </c>
      <c r="I7" s="17"/>
      <c r="J7" s="17"/>
      <c r="K7" s="18" t="str">
        <f aca="false">K3-K6</f>
        <v>#ERROR!</v>
      </c>
      <c r="L7" s="18"/>
      <c r="M7" s="18"/>
      <c r="N7" s="4"/>
    </row>
    <row r="8" customFormat="false" ht="26.25" hidden="false" customHeight="true" outlineLevel="0" collapsed="false">
      <c r="A8" s="19" t="s">
        <v>10</v>
      </c>
      <c r="B8" s="19"/>
      <c r="C8" s="19"/>
      <c r="D8" s="19"/>
      <c r="E8" s="19"/>
      <c r="F8" s="19"/>
      <c r="G8" s="19"/>
      <c r="H8" s="20" t="s">
        <v>11</v>
      </c>
      <c r="I8" s="20"/>
      <c r="J8" s="20"/>
      <c r="K8" s="20"/>
      <c r="L8" s="20"/>
      <c r="M8" s="20"/>
      <c r="N8" s="4"/>
    </row>
    <row r="9" customFormat="false" ht="24.75" hidden="false" customHeight="true" outlineLevel="0" collapsed="false">
      <c r="A9" s="21" t="s">
        <v>12</v>
      </c>
      <c r="B9" s="21"/>
      <c r="C9" s="21"/>
      <c r="D9" s="21"/>
      <c r="E9" s="21"/>
      <c r="F9" s="21"/>
      <c r="G9" s="21"/>
      <c r="H9" s="21"/>
      <c r="I9" s="21"/>
      <c r="J9" s="21"/>
      <c r="K9" s="21"/>
      <c r="L9" s="21"/>
      <c r="M9" s="21"/>
      <c r="N9" s="4"/>
    </row>
    <row r="10" customFormat="false" ht="14.25" hidden="false" customHeight="true" outlineLevel="0" collapsed="false">
      <c r="A10" s="22"/>
      <c r="B10" s="4"/>
      <c r="C10" s="4"/>
      <c r="D10" s="4"/>
      <c r="E10" s="4"/>
      <c r="F10" s="4"/>
      <c r="G10" s="4"/>
      <c r="H10" s="4"/>
      <c r="I10" s="4"/>
      <c r="J10" s="4"/>
      <c r="K10" s="4"/>
      <c r="L10" s="4"/>
      <c r="M10" s="4"/>
      <c r="N10" s="4"/>
    </row>
    <row r="11" customFormat="false" ht="21.75" hidden="false" customHeight="true" outlineLevel="0" collapsed="false">
      <c r="A11" s="23" t="s">
        <v>13</v>
      </c>
      <c r="B11" s="23" t="s">
        <v>14</v>
      </c>
      <c r="C11" s="23" t="s">
        <v>15</v>
      </c>
      <c r="D11" s="24" t="s">
        <v>16</v>
      </c>
      <c r="E11" s="24"/>
      <c r="F11" s="24"/>
      <c r="G11" s="24"/>
      <c r="H11" s="24" t="s">
        <v>17</v>
      </c>
      <c r="I11" s="24"/>
      <c r="J11" s="24"/>
      <c r="K11" s="24" t="s">
        <v>18</v>
      </c>
      <c r="L11" s="24"/>
      <c r="M11" s="24"/>
      <c r="N11" s="4"/>
    </row>
    <row r="12" customFormat="false" ht="30" hidden="false" customHeight="true" outlineLevel="0" collapsed="false">
      <c r="A12" s="23"/>
      <c r="B12" s="23"/>
      <c r="C12" s="23"/>
      <c r="D12" s="23" t="s">
        <v>19</v>
      </c>
      <c r="E12" s="23" t="s">
        <v>20</v>
      </c>
      <c r="F12" s="23" t="s">
        <v>21</v>
      </c>
      <c r="G12" s="23" t="s">
        <v>22</v>
      </c>
      <c r="H12" s="23" t="s">
        <v>23</v>
      </c>
      <c r="I12" s="23" t="s">
        <v>24</v>
      </c>
      <c r="J12" s="23" t="s">
        <v>25</v>
      </c>
      <c r="K12" s="23" t="s">
        <v>23</v>
      </c>
      <c r="L12" s="23" t="s">
        <v>24</v>
      </c>
      <c r="M12" s="23" t="s">
        <v>25</v>
      </c>
      <c r="N12" s="4"/>
    </row>
    <row r="13" customFormat="false" ht="24" hidden="false" customHeight="true" outlineLevel="0" collapsed="false">
      <c r="A13" s="25" t="s">
        <v>26</v>
      </c>
      <c r="B13" s="25" t="s">
        <v>27</v>
      </c>
      <c r="C13" s="25"/>
      <c r="D13" s="26"/>
      <c r="E13" s="25"/>
      <c r="F13" s="25"/>
      <c r="G13" s="27" t="str">
        <f aca="false">SUM(G14:G17)</f>
        <v>#ERROR!</v>
      </c>
      <c r="H13" s="26"/>
      <c r="I13" s="28"/>
      <c r="J13" s="29"/>
      <c r="K13" s="29" t="str">
        <f aca="false">SUM(K14:K17)</f>
        <v>#ERROR!</v>
      </c>
      <c r="L13" s="29" t="str">
        <f aca="false">SUM(L14:L17)</f>
        <v>#ERROR!</v>
      </c>
      <c r="M13" s="29" t="str">
        <f aca="false">SUM(M14:M17)</f>
        <v>#ERROR!</v>
      </c>
      <c r="N13" s="4"/>
    </row>
    <row r="14" customFormat="false" ht="16.5" hidden="false" customHeight="true" outlineLevel="0" collapsed="false">
      <c r="A14" s="30" t="s">
        <v>28</v>
      </c>
      <c r="B14" s="30" t="s">
        <v>29</v>
      </c>
      <c r="C14" s="31" t="s">
        <v>30</v>
      </c>
      <c r="D14" s="32" t="n">
        <v>11</v>
      </c>
      <c r="E14" s="33" t="str">
        <f aca="false">[1]CPUs!I6</f>
        <v>#ERROR!</v>
      </c>
      <c r="F14" s="33" t="str">
        <f aca="false">[1]CPUs!J14</f>
        <v>#ERROR!</v>
      </c>
      <c r="G14" s="33" t="str">
        <f aca="false">TRUNC(D14 * F14, 2)</f>
        <v>#ERROR!</v>
      </c>
      <c r="H14" s="32" t="n">
        <v>0.5</v>
      </c>
      <c r="I14" s="34" t="n">
        <v>0.5</v>
      </c>
      <c r="J14" s="34" t="str">
        <f aca="false">H14+I14</f>
        <v>  1.00 </v>
      </c>
      <c r="K14" s="34" t="str">
        <f aca="false">H14*F14</f>
        <v>#ERROR!</v>
      </c>
      <c r="L14" s="34" t="str">
        <f aca="false">I14*F14</f>
        <v>#ERROR!</v>
      </c>
      <c r="M14" s="34" t="str">
        <f aca="false">J14*F14</f>
        <v>#ERROR!</v>
      </c>
      <c r="N14" s="4"/>
    </row>
    <row r="15" customFormat="false" ht="34.5" hidden="false" customHeight="true" outlineLevel="0" collapsed="false">
      <c r="A15" s="30" t="s">
        <v>31</v>
      </c>
      <c r="B15" s="30" t="s">
        <v>32</v>
      </c>
      <c r="C15" s="31" t="s">
        <v>33</v>
      </c>
      <c r="D15" s="32" t="n">
        <v>18</v>
      </c>
      <c r="E15" s="33" t="str">
        <f aca="false">[1]CPUs!I17</f>
        <v>#ERROR!</v>
      </c>
      <c r="F15" s="33" t="str">
        <f aca="false">[1]CPUs!J26</f>
        <v>#ERROR!</v>
      </c>
      <c r="G15" s="33" t="str">
        <f aca="false">TRUNC(D15 * F15, 2)</f>
        <v>#ERROR!</v>
      </c>
      <c r="H15" s="32"/>
      <c r="I15" s="34" t="str">
        <f aca="false">'[2]memória de cálculo'!F16</f>
        <v>#REF!</v>
      </c>
      <c r="J15" s="34" t="str">
        <f aca="false">H15+I15</f>
        <v>#REF!</v>
      </c>
      <c r="K15" s="34" t="str">
        <f aca="false">H15*F15</f>
        <v>#ERROR!</v>
      </c>
      <c r="L15" s="34" t="str">
        <f aca="false">I15*F15</f>
        <v>#REF!</v>
      </c>
      <c r="M15" s="34" t="str">
        <f aca="false">J15*F15</f>
        <v>#REF!</v>
      </c>
      <c r="N15" s="4"/>
    </row>
    <row r="16" customFormat="false" ht="17.25" hidden="false" customHeight="true" outlineLevel="0" collapsed="false">
      <c r="A16" s="30" t="s">
        <v>34</v>
      </c>
      <c r="B16" s="30" t="s">
        <v>35</v>
      </c>
      <c r="C16" s="31" t="s">
        <v>30</v>
      </c>
      <c r="D16" s="32" t="n">
        <v>1</v>
      </c>
      <c r="E16" s="33" t="str">
        <f aca="false">[1]CPUs!I29</f>
        <v>#ERROR!</v>
      </c>
      <c r="F16" s="33" t="str">
        <f aca="false">[1]CPUs!J32</f>
        <v>#ERROR!</v>
      </c>
      <c r="G16" s="33" t="str">
        <f aca="false">TRUNC(D16 * F16, 2)</f>
        <v>#ERROR!</v>
      </c>
      <c r="H16" s="32"/>
      <c r="I16" s="34" t="n">
        <v>1</v>
      </c>
      <c r="J16" s="34" t="str">
        <f aca="false">H16+I16</f>
        <v>  1.00 </v>
      </c>
      <c r="K16" s="34" t="str">
        <f aca="false">H16*F16</f>
        <v>#ERROR!</v>
      </c>
      <c r="L16" s="34" t="str">
        <f aca="false">I16*F16</f>
        <v>#ERROR!</v>
      </c>
      <c r="M16" s="34" t="str">
        <f aca="false">J16*F16</f>
        <v>#ERROR!</v>
      </c>
      <c r="N16" s="4"/>
    </row>
    <row r="17" customFormat="false" ht="16.5" hidden="false" customHeight="true" outlineLevel="0" collapsed="false">
      <c r="A17" s="30" t="s">
        <v>36</v>
      </c>
      <c r="B17" s="30" t="s">
        <v>37</v>
      </c>
      <c r="C17" s="31" t="s">
        <v>15</v>
      </c>
      <c r="D17" s="32" t="n">
        <v>1</v>
      </c>
      <c r="E17" s="33" t="str">
        <f aca="false">[1]CPUs!I35</f>
        <v>#ERROR!</v>
      </c>
      <c r="F17" s="33" t="str">
        <f aca="false">[1]CPUs!J44</f>
        <v>#ERROR!</v>
      </c>
      <c r="G17" s="33" t="str">
        <f aca="false">TRUNC(D17 * F17, 2)</f>
        <v>#ERROR!</v>
      </c>
      <c r="H17" s="32"/>
      <c r="I17" s="34" t="str">
        <f aca="false">[1]CPUs!O17</f>
        <v>#ERROR!</v>
      </c>
      <c r="J17" s="34" t="str">
        <f aca="false">H17+I17</f>
        <v>#ERROR!</v>
      </c>
      <c r="K17" s="34" t="str">
        <f aca="false">H17*F17</f>
        <v>#ERROR!</v>
      </c>
      <c r="L17" s="34" t="str">
        <f aca="false">I17*F17</f>
        <v>#ERROR!</v>
      </c>
      <c r="M17" s="34" t="str">
        <f aca="false">J17*F17</f>
        <v>#ERROR!</v>
      </c>
      <c r="N17" s="4"/>
    </row>
    <row r="18" customFormat="false" ht="24" hidden="false" customHeight="true" outlineLevel="0" collapsed="false">
      <c r="A18" s="35" t="s">
        <v>38</v>
      </c>
      <c r="B18" s="35" t="s">
        <v>39</v>
      </c>
      <c r="C18" s="35"/>
      <c r="D18" s="36"/>
      <c r="E18" s="35"/>
      <c r="F18" s="35"/>
      <c r="G18" s="37" t="str">
        <f aca="false">SUM(G19:G25)</f>
        <v>#ERROR!</v>
      </c>
      <c r="H18" s="36"/>
      <c r="I18" s="38"/>
      <c r="J18" s="39"/>
      <c r="K18" s="39" t="str">
        <f aca="false">SUM(K19:K25)</f>
        <v>#ERROR!</v>
      </c>
      <c r="L18" s="39" t="str">
        <f aca="false">SUM(L19:L25)</f>
        <v>#ERROR!</v>
      </c>
      <c r="M18" s="39" t="str">
        <f aca="false">SUM(M19:M25)</f>
        <v>#ERROR!</v>
      </c>
      <c r="N18" s="4"/>
    </row>
    <row r="19" customFormat="false" ht="32.25" hidden="false" customHeight="true" outlineLevel="0" collapsed="false">
      <c r="A19" s="30" t="s">
        <v>40</v>
      </c>
      <c r="B19" s="30" t="s">
        <v>41</v>
      </c>
      <c r="C19" s="31" t="s">
        <v>33</v>
      </c>
      <c r="D19" s="34" t="n">
        <v>18</v>
      </c>
      <c r="E19" s="33" t="str">
        <f aca="false">[1]CPUs!I47</f>
        <v>#ERROR!</v>
      </c>
      <c r="F19" s="33" t="str">
        <f aca="false">[1]CPUs!J95</f>
        <v>#ERROR!</v>
      </c>
      <c r="G19" s="33" t="str">
        <f aca="false">TRUNC(D19 * F19, 2)</f>
        <v>#ERROR!</v>
      </c>
      <c r="H19" s="34"/>
      <c r="I19" s="34" t="n">
        <v>18</v>
      </c>
      <c r="J19" s="34" t="str">
        <f aca="false">H19+I19</f>
        <v>  18.00 </v>
      </c>
      <c r="K19" s="34" t="str">
        <f aca="false">H19*F19</f>
        <v>#ERROR!</v>
      </c>
      <c r="L19" s="34" t="str">
        <f aca="false">I19*F19</f>
        <v>#ERROR!</v>
      </c>
      <c r="M19" s="34" t="str">
        <f aca="false">J19*F19</f>
        <v>#ERROR!</v>
      </c>
      <c r="N19" s="4"/>
    </row>
    <row r="20" customFormat="false" ht="33" hidden="false" customHeight="true" outlineLevel="0" collapsed="false">
      <c r="A20" s="30" t="s">
        <v>42</v>
      </c>
      <c r="B20" s="30" t="s">
        <v>43</v>
      </c>
      <c r="C20" s="31" t="s">
        <v>33</v>
      </c>
      <c r="D20" s="34" t="n">
        <v>15</v>
      </c>
      <c r="E20" s="33" t="str">
        <f aca="false">[1]CPUs!I98</f>
        <v>#ERROR!</v>
      </c>
      <c r="F20" s="33" t="str">
        <f aca="false">[1]CPUs!J166</f>
        <v>#ERROR!</v>
      </c>
      <c r="G20" s="33" t="str">
        <f aca="false">TRUNC(D20 * F20, 2)</f>
        <v>#ERROR!</v>
      </c>
      <c r="H20" s="34"/>
      <c r="I20" s="34" t="n">
        <v>15</v>
      </c>
      <c r="J20" s="34" t="str">
        <f aca="false">H20+I20</f>
        <v>  15.00 </v>
      </c>
      <c r="K20" s="34" t="str">
        <f aca="false">H20*F20</f>
        <v>#ERROR!</v>
      </c>
      <c r="L20" s="34" t="str">
        <f aca="false">I20*F20</f>
        <v>#ERROR!</v>
      </c>
      <c r="M20" s="34" t="str">
        <f aca="false">J20*F20</f>
        <v>#ERROR!</v>
      </c>
      <c r="N20" s="4"/>
    </row>
    <row r="21" customFormat="false" ht="26.25" hidden="false" customHeight="true" outlineLevel="0" collapsed="false">
      <c r="A21" s="30" t="s">
        <v>44</v>
      </c>
      <c r="B21" s="30" t="s">
        <v>45</v>
      </c>
      <c r="C21" s="31" t="s">
        <v>33</v>
      </c>
      <c r="D21" s="34" t="n">
        <v>6</v>
      </c>
      <c r="E21" s="33" t="str">
        <f aca="false">[1]CPUs!I169</f>
        <v>#ERROR!</v>
      </c>
      <c r="F21" s="33" t="str">
        <f aca="false">[1]CPUs!J214</f>
        <v>#ERROR!</v>
      </c>
      <c r="G21" s="33" t="str">
        <f aca="false">TRUNC(D21 * F21, 2)</f>
        <v>#ERROR!</v>
      </c>
      <c r="H21" s="34"/>
      <c r="I21" s="34" t="n">
        <v>6</v>
      </c>
      <c r="J21" s="34" t="str">
        <f aca="false">H21+I21</f>
        <v>  6.00 </v>
      </c>
      <c r="K21" s="34" t="str">
        <f aca="false">H21*F21</f>
        <v>#ERROR!</v>
      </c>
      <c r="L21" s="34" t="str">
        <f aca="false">I21*F21</f>
        <v>#ERROR!</v>
      </c>
      <c r="M21" s="34" t="str">
        <f aca="false">J21*F21</f>
        <v>#ERROR!</v>
      </c>
      <c r="N21" s="4"/>
    </row>
    <row r="22" customFormat="false" ht="35.25" hidden="false" customHeight="true" outlineLevel="0" collapsed="false">
      <c r="A22" s="30" t="s">
        <v>46</v>
      </c>
      <c r="B22" s="30" t="s">
        <v>47</v>
      </c>
      <c r="C22" s="31" t="s">
        <v>48</v>
      </c>
      <c r="D22" s="34" t="n">
        <v>275.08</v>
      </c>
      <c r="E22" s="34" t="str">
        <f aca="false">[1]CPUs!I217</f>
        <v>#ERROR!</v>
      </c>
      <c r="F22" s="34" t="str">
        <f aca="false">[1]CPUs!J230</f>
        <v>#ERROR!</v>
      </c>
      <c r="G22" s="34" t="str">
        <f aca="false">TRUNC(D22 * F22, 2)</f>
        <v>#ERROR!</v>
      </c>
      <c r="H22" s="34"/>
      <c r="I22" s="34" t="str">
        <f aca="false">[1]CPUs!O22</f>
        <v>#ERROR!</v>
      </c>
      <c r="J22" s="34" t="str">
        <f aca="false">H22+I22</f>
        <v>#ERROR!</v>
      </c>
      <c r="K22" s="34" t="str">
        <f aca="false">H22*F22</f>
        <v>#ERROR!</v>
      </c>
      <c r="L22" s="34" t="str">
        <f aca="false">I22*F22</f>
        <v>#ERROR!</v>
      </c>
      <c r="M22" s="34" t="str">
        <f aca="false">J22*F22</f>
        <v>#ERROR!</v>
      </c>
      <c r="N22" s="4"/>
    </row>
    <row r="23" customFormat="false" ht="14.25" hidden="false" customHeight="true" outlineLevel="0" collapsed="false">
      <c r="A23" s="30" t="s">
        <v>49</v>
      </c>
      <c r="B23" s="30" t="s">
        <v>50</v>
      </c>
      <c r="C23" s="31" t="s">
        <v>33</v>
      </c>
      <c r="D23" s="34" t="n">
        <v>40.5</v>
      </c>
      <c r="E23" s="34" t="str">
        <f aca="false">[1]CPUs!I233</f>
        <v>#ERROR!</v>
      </c>
      <c r="F23" s="34" t="str">
        <f aca="false">[1]CPUs!J244</f>
        <v>#ERROR!</v>
      </c>
      <c r="G23" s="34" t="str">
        <f aca="false">TRUNC(D23 * F23, 2)</f>
        <v>#ERROR!</v>
      </c>
      <c r="H23" s="34"/>
      <c r="I23" s="34" t="n">
        <v>40.5</v>
      </c>
      <c r="J23" s="34" t="str">
        <f aca="false">H23+I23</f>
        <v>  40.50 </v>
      </c>
      <c r="K23" s="34" t="str">
        <f aca="false">H23*F23</f>
        <v>#ERROR!</v>
      </c>
      <c r="L23" s="34" t="str">
        <f aca="false">I23*F23</f>
        <v>#ERROR!</v>
      </c>
      <c r="M23" s="34" t="str">
        <f aca="false">J23*F23</f>
        <v>#ERROR!</v>
      </c>
      <c r="N23" s="4"/>
    </row>
    <row r="24" customFormat="false" ht="39" hidden="false" customHeight="true" outlineLevel="0" collapsed="false">
      <c r="A24" s="30" t="s">
        <v>51</v>
      </c>
      <c r="B24" s="30" t="s">
        <v>52</v>
      </c>
      <c r="C24" s="31" t="s">
        <v>33</v>
      </c>
      <c r="D24" s="34" t="n">
        <v>1876.5</v>
      </c>
      <c r="E24" s="34" t="str">
        <f aca="false">[1]CPUs!I247</f>
        <v>#ERROR!</v>
      </c>
      <c r="F24" s="34" t="str">
        <f aca="false">[1]CPUs!J253</f>
        <v>#ERROR!</v>
      </c>
      <c r="G24" s="34" t="str">
        <f aca="false">TRUNC(D24 * F24, 2)</f>
        <v>#ERROR!</v>
      </c>
      <c r="H24" s="34"/>
      <c r="I24" s="34" t="n">
        <v>1876.5</v>
      </c>
      <c r="J24" s="34" t="str">
        <f aca="false">H24+I24</f>
        <v>  1,876.50 </v>
      </c>
      <c r="K24" s="34" t="str">
        <f aca="false">H24*F24</f>
        <v>#ERROR!</v>
      </c>
      <c r="L24" s="34" t="str">
        <f aca="false">I24*F24</f>
        <v>#ERROR!</v>
      </c>
      <c r="M24" s="34" t="str">
        <f aca="false">J24*F24</f>
        <v>#ERROR!</v>
      </c>
      <c r="N24" s="4"/>
    </row>
    <row r="25" customFormat="false" ht="51.75" hidden="false" customHeight="true" outlineLevel="0" collapsed="false">
      <c r="A25" s="30" t="s">
        <v>53</v>
      </c>
      <c r="B25" s="30" t="s">
        <v>54</v>
      </c>
      <c r="C25" s="31" t="s">
        <v>30</v>
      </c>
      <c r="D25" s="34" t="n">
        <v>1</v>
      </c>
      <c r="E25" s="34" t="str">
        <f aca="false">[1]CPUs!I256</f>
        <v>#ERROR!</v>
      </c>
      <c r="F25" s="34" t="str">
        <f aca="false">[1]CPUs!J276</f>
        <v>#ERROR!</v>
      </c>
      <c r="G25" s="34" t="str">
        <f aca="false">TRUNC(D25 * F25, 2)</f>
        <v>#ERROR!</v>
      </c>
      <c r="H25" s="34"/>
      <c r="I25" s="34" t="n">
        <v>1</v>
      </c>
      <c r="J25" s="34" t="str">
        <f aca="false">H25+I25</f>
        <v>  1.00 </v>
      </c>
      <c r="K25" s="34" t="str">
        <f aca="false">H25*F25</f>
        <v>#ERROR!</v>
      </c>
      <c r="L25" s="34" t="str">
        <f aca="false">I25*F25</f>
        <v>#ERROR!</v>
      </c>
      <c r="M25" s="34" t="str">
        <f aca="false">J25*F25</f>
        <v>#ERROR!</v>
      </c>
      <c r="N25" s="4"/>
    </row>
    <row r="26" customFormat="false" ht="24" hidden="false" customHeight="true" outlineLevel="0" collapsed="false">
      <c r="A26" s="35" t="s">
        <v>55</v>
      </c>
      <c r="B26" s="35" t="s">
        <v>56</v>
      </c>
      <c r="C26" s="35"/>
      <c r="D26" s="39"/>
      <c r="E26" s="38"/>
      <c r="F26" s="38"/>
      <c r="G26" s="39" t="str">
        <f aca="false">SUM(G27:G28)</f>
        <v>#ERROR!</v>
      </c>
      <c r="H26" s="39"/>
      <c r="I26" s="38"/>
      <c r="J26" s="39"/>
      <c r="K26" s="39" t="str">
        <f aca="false">SUM(K27:K28)</f>
        <v>#ERROR!</v>
      </c>
      <c r="L26" s="39" t="str">
        <f aca="false">SUM(L27:L28)</f>
        <v>#ERROR!</v>
      </c>
      <c r="M26" s="39" t="str">
        <f aca="false">SUM(M27:M28)</f>
        <v>#ERROR!</v>
      </c>
      <c r="N26" s="4"/>
    </row>
    <row r="27" customFormat="false" ht="29.25" hidden="false" customHeight="true" outlineLevel="0" collapsed="false">
      <c r="A27" s="30" t="s">
        <v>57</v>
      </c>
      <c r="B27" s="30" t="s">
        <v>58</v>
      </c>
      <c r="C27" s="31" t="s">
        <v>33</v>
      </c>
      <c r="D27" s="34" t="n">
        <v>255.8</v>
      </c>
      <c r="E27" s="34" t="str">
        <f aca="false">[1]CPUs!I279</f>
        <v>#ERROR!</v>
      </c>
      <c r="F27" s="34" t="str">
        <f aca="false">[1]CPUs!J286</f>
        <v>#ERROR!</v>
      </c>
      <c r="G27" s="34" t="str">
        <f aca="false">TRUNC(D27 * F27, 2)</f>
        <v>#ERROR!</v>
      </c>
      <c r="H27" s="34"/>
      <c r="I27" s="34" t="n">
        <v>255.8</v>
      </c>
      <c r="J27" s="34" t="str">
        <f aca="false">H27+I27</f>
        <v>  255.80 </v>
      </c>
      <c r="K27" s="34" t="str">
        <f aca="false">H27*F27</f>
        <v>#ERROR!</v>
      </c>
      <c r="L27" s="34" t="str">
        <f aca="false">I27*F27</f>
        <v>#ERROR!</v>
      </c>
      <c r="M27" s="34" t="str">
        <f aca="false">J27*F27</f>
        <v>#ERROR!</v>
      </c>
      <c r="N27" s="4"/>
    </row>
    <row r="28" customFormat="false" ht="29.25" hidden="false" customHeight="true" outlineLevel="0" collapsed="false">
      <c r="A28" s="30" t="s">
        <v>59</v>
      </c>
      <c r="B28" s="30" t="s">
        <v>60</v>
      </c>
      <c r="C28" s="31" t="s">
        <v>61</v>
      </c>
      <c r="D28" s="34" t="n">
        <v>17.1</v>
      </c>
      <c r="E28" s="34" t="str">
        <f aca="false">[1]CPUs!I289</f>
        <v>#ERROR!</v>
      </c>
      <c r="F28" s="34" t="str">
        <f aca="false">[1]CPUs!J293</f>
        <v>#ERROR!</v>
      </c>
      <c r="G28" s="34" t="str">
        <f aca="false">TRUNC(D28 * F28, 2)</f>
        <v>#ERROR!</v>
      </c>
      <c r="H28" s="34"/>
      <c r="I28" s="34" t="str">
        <f aca="false">[1]CPUs!O28</f>
        <v>#ERROR!</v>
      </c>
      <c r="J28" s="34" t="str">
        <f aca="false">H28+I28</f>
        <v>#ERROR!</v>
      </c>
      <c r="K28" s="34" t="str">
        <f aca="false">H28*F28</f>
        <v>#ERROR!</v>
      </c>
      <c r="L28" s="34" t="str">
        <f aca="false">I28*F28</f>
        <v>#ERROR!</v>
      </c>
      <c r="M28" s="34" t="str">
        <f aca="false">J28*F28</f>
        <v>#ERROR!</v>
      </c>
      <c r="N28" s="4"/>
    </row>
    <row r="29" customFormat="false" ht="24" hidden="false" customHeight="true" outlineLevel="0" collapsed="false">
      <c r="A29" s="35" t="s">
        <v>62</v>
      </c>
      <c r="B29" s="35" t="s">
        <v>63</v>
      </c>
      <c r="C29" s="35"/>
      <c r="D29" s="39"/>
      <c r="E29" s="38"/>
      <c r="F29" s="38"/>
      <c r="G29" s="39" t="str">
        <f aca="false">G30+G35+G39</f>
        <v>#ERROR!</v>
      </c>
      <c r="H29" s="39"/>
      <c r="I29" s="38"/>
      <c r="J29" s="39"/>
      <c r="K29" s="39" t="str">
        <f aca="false">K30+K35+K39</f>
        <v>#ERROR!</v>
      </c>
      <c r="L29" s="39" t="str">
        <f aca="false">L30+L35+L39</f>
        <v>#ERROR!</v>
      </c>
      <c r="M29" s="39" t="str">
        <f aca="false">M30+M35+M39</f>
        <v>#ERROR!</v>
      </c>
      <c r="N29" s="4"/>
    </row>
    <row r="30" customFormat="false" ht="24" hidden="false" customHeight="true" outlineLevel="0" collapsed="false">
      <c r="A30" s="35" t="s">
        <v>64</v>
      </c>
      <c r="B30" s="35" t="s">
        <v>65</v>
      </c>
      <c r="C30" s="35"/>
      <c r="D30" s="39"/>
      <c r="E30" s="38"/>
      <c r="F30" s="38"/>
      <c r="G30" s="39" t="str">
        <f aca="false">SUM(G31:G34)</f>
        <v>#ERROR!</v>
      </c>
      <c r="H30" s="39"/>
      <c r="I30" s="38"/>
      <c r="J30" s="39"/>
      <c r="K30" s="39" t="str">
        <f aca="false">SUM(K31:K34)</f>
        <v>#ERROR!</v>
      </c>
      <c r="L30" s="39" t="str">
        <f aca="false">SUM(L31:L34)</f>
        <v>#ERROR!</v>
      </c>
      <c r="M30" s="39" t="str">
        <f aca="false">SUM(M31:M34)</f>
        <v>#ERROR!</v>
      </c>
      <c r="N30" s="4"/>
    </row>
    <row r="31" customFormat="false" ht="64.5" hidden="false" customHeight="true" outlineLevel="0" collapsed="false">
      <c r="A31" s="30" t="s">
        <v>66</v>
      </c>
      <c r="B31" s="30" t="s">
        <v>67</v>
      </c>
      <c r="C31" s="31" t="s">
        <v>61</v>
      </c>
      <c r="D31" s="34" t="n">
        <v>150.12</v>
      </c>
      <c r="E31" s="34" t="str">
        <f aca="false">[1]CPUs!I296</f>
        <v>#ERROR!</v>
      </c>
      <c r="F31" s="34" t="str">
        <f aca="false">[1]CPUs!J303</f>
        <v>#ERROR!</v>
      </c>
      <c r="G31" s="34" t="str">
        <f aca="false">TRUNC(D31 * F31, 2)</f>
        <v>#ERROR!</v>
      </c>
      <c r="H31" s="34"/>
      <c r="I31" s="34" t="str">
        <f aca="false">[1]CPUs!O31</f>
        <v>#ERROR!</v>
      </c>
      <c r="J31" s="34" t="str">
        <f aca="false">H31+I31</f>
        <v>#ERROR!</v>
      </c>
      <c r="K31" s="34" t="str">
        <f aca="false">H31*F31</f>
        <v>#ERROR!</v>
      </c>
      <c r="L31" s="34" t="str">
        <f aca="false">I31*F31</f>
        <v>#ERROR!</v>
      </c>
      <c r="M31" s="34" t="str">
        <f aca="false">J31*F31</f>
        <v>#ERROR!</v>
      </c>
      <c r="N31" s="4"/>
    </row>
    <row r="32" customFormat="false" ht="64.5" hidden="false" customHeight="true" outlineLevel="0" collapsed="false">
      <c r="A32" s="30" t="s">
        <v>68</v>
      </c>
      <c r="B32" s="30" t="s">
        <v>69</v>
      </c>
      <c r="C32" s="31" t="s">
        <v>61</v>
      </c>
      <c r="D32" s="34" t="n">
        <v>2843.85</v>
      </c>
      <c r="E32" s="34" t="str">
        <f aca="false">[1]CPUs!I306</f>
        <v>#ERROR!</v>
      </c>
      <c r="F32" s="34" t="str">
        <f aca="false">[1]CPUs!J313</f>
        <v>#ERROR!</v>
      </c>
      <c r="G32" s="34" t="str">
        <f aca="false">TRUNC(D32 * F32, 2)</f>
        <v>#ERROR!</v>
      </c>
      <c r="H32" s="34"/>
      <c r="I32" s="34" t="str">
        <f aca="false">[1]CPUs!O32</f>
        <v>#ERROR!</v>
      </c>
      <c r="J32" s="34" t="str">
        <f aca="false">H32+I32</f>
        <v>#ERROR!</v>
      </c>
      <c r="K32" s="34" t="str">
        <f aca="false">H32*F32</f>
        <v>#ERROR!</v>
      </c>
      <c r="L32" s="34" t="str">
        <f aca="false">I32*F32</f>
        <v>#ERROR!</v>
      </c>
      <c r="M32" s="34" t="str">
        <f aca="false">J32*F32</f>
        <v>#ERROR!</v>
      </c>
      <c r="N32" s="4"/>
    </row>
    <row r="33" customFormat="false" ht="39" hidden="false" customHeight="true" outlineLevel="0" collapsed="false">
      <c r="A33" s="30" t="s">
        <v>70</v>
      </c>
      <c r="B33" s="30" t="s">
        <v>71</v>
      </c>
      <c r="C33" s="31" t="s">
        <v>72</v>
      </c>
      <c r="D33" s="34" t="n">
        <v>4587.6</v>
      </c>
      <c r="E33" s="34" t="str">
        <f aca="false">[1]CPUs!I316</f>
        <v>#ERROR!</v>
      </c>
      <c r="F33" s="34" t="str">
        <f aca="false">[1]CPUs!J320</f>
        <v>#ERROR!</v>
      </c>
      <c r="G33" s="34" t="str">
        <f aca="false">TRUNC(D33 * F33, 2)</f>
        <v>#ERROR!</v>
      </c>
      <c r="H33" s="34"/>
      <c r="I33" s="34" t="str">
        <f aca="false">[1]CPUs!O33</f>
        <v>#ERROR!</v>
      </c>
      <c r="J33" s="34" t="str">
        <f aca="false">H33+I33</f>
        <v>#ERROR!</v>
      </c>
      <c r="K33" s="34" t="str">
        <f aca="false">H33*F33</f>
        <v>#ERROR!</v>
      </c>
      <c r="L33" s="34" t="str">
        <f aca="false">I33*F33</f>
        <v>#ERROR!</v>
      </c>
      <c r="M33" s="34" t="str">
        <f aca="false">J33*F33</f>
        <v>#ERROR!</v>
      </c>
      <c r="N33" s="4"/>
    </row>
    <row r="34" customFormat="false" ht="51.75" hidden="false" customHeight="true" outlineLevel="0" collapsed="false">
      <c r="A34" s="30" t="s">
        <v>73</v>
      </c>
      <c r="B34" s="30" t="s">
        <v>74</v>
      </c>
      <c r="C34" s="31" t="s">
        <v>61</v>
      </c>
      <c r="D34" s="34" t="n">
        <v>476.74</v>
      </c>
      <c r="E34" s="34" t="str">
        <f aca="false">[1]CPUs!I323</f>
        <v>#ERROR!</v>
      </c>
      <c r="F34" s="34" t="str">
        <f aca="false">[1]CPUs!J329</f>
        <v>#ERROR!</v>
      </c>
      <c r="G34" s="34" t="str">
        <f aca="false">TRUNC(D34 * F34, 2)</f>
        <v>#ERROR!</v>
      </c>
      <c r="H34" s="34"/>
      <c r="I34" s="34" t="str">
        <f aca="false">[1]CPUs!O34</f>
        <v>#ERROR!</v>
      </c>
      <c r="J34" s="34" t="str">
        <f aca="false">H34+I34</f>
        <v>#ERROR!</v>
      </c>
      <c r="K34" s="34" t="str">
        <f aca="false">H34*F34</f>
        <v>#ERROR!</v>
      </c>
      <c r="L34" s="34" t="str">
        <f aca="false">I34*F34</f>
        <v>#ERROR!</v>
      </c>
      <c r="M34" s="34" t="str">
        <f aca="false">J34*F34</f>
        <v>#ERROR!</v>
      </c>
      <c r="N34" s="4"/>
    </row>
    <row r="35" customFormat="false" ht="24" hidden="false" customHeight="true" outlineLevel="0" collapsed="false">
      <c r="A35" s="35" t="s">
        <v>75</v>
      </c>
      <c r="B35" s="35" t="s">
        <v>76</v>
      </c>
      <c r="C35" s="35"/>
      <c r="D35" s="39"/>
      <c r="E35" s="38"/>
      <c r="F35" s="38"/>
      <c r="G35" s="39" t="str">
        <f aca="false">SUM(G36:G38)</f>
        <v>#ERROR!</v>
      </c>
      <c r="H35" s="39"/>
      <c r="I35" s="38"/>
      <c r="J35" s="39"/>
      <c r="K35" s="39" t="str">
        <f aca="false">SUM(K36:K38)</f>
        <v>#ERROR!</v>
      </c>
      <c r="L35" s="39" t="str">
        <f aca="false">SUM(L36:L38)</f>
        <v>#ERROR!</v>
      </c>
      <c r="M35" s="39" t="str">
        <f aca="false">SUM(M36:M38)</f>
        <v>#ERROR!</v>
      </c>
      <c r="N35" s="4"/>
    </row>
    <row r="36" customFormat="false" ht="51.75" hidden="false" customHeight="true" outlineLevel="0" collapsed="false">
      <c r="A36" s="30" t="s">
        <v>77</v>
      </c>
      <c r="B36" s="30" t="s">
        <v>78</v>
      </c>
      <c r="C36" s="31" t="s">
        <v>48</v>
      </c>
      <c r="D36" s="34" t="n">
        <v>3385</v>
      </c>
      <c r="E36" s="34" t="str">
        <f aca="false">[1]CPUs!I332</f>
        <v>#ERROR!</v>
      </c>
      <c r="F36" s="34" t="str">
        <f aca="false">[1]CPUs!J344</f>
        <v>#ERROR!</v>
      </c>
      <c r="G36" s="34" t="str">
        <f aca="false">TRUNC(D36 * F36, 2)</f>
        <v>#ERROR!</v>
      </c>
      <c r="H36" s="34"/>
      <c r="I36" s="34" t="str">
        <f aca="false">[1]CPUs!O36</f>
        <v>#ERROR!</v>
      </c>
      <c r="J36" s="34" t="str">
        <f aca="false">H36+I36</f>
        <v>#ERROR!</v>
      </c>
      <c r="K36" s="34" t="str">
        <f aca="false">H36*F36</f>
        <v>#ERROR!</v>
      </c>
      <c r="L36" s="34" t="str">
        <f aca="false">I36*F36</f>
        <v>#ERROR!</v>
      </c>
      <c r="M36" s="34" t="str">
        <f aca="false">J36*F36</f>
        <v>#ERROR!</v>
      </c>
      <c r="N36" s="4"/>
    </row>
    <row r="37" customFormat="false" ht="31.5" hidden="false" customHeight="true" outlineLevel="0" collapsed="false">
      <c r="A37" s="30" t="s">
        <v>79</v>
      </c>
      <c r="B37" s="30" t="s">
        <v>80</v>
      </c>
      <c r="C37" s="31" t="s">
        <v>81</v>
      </c>
      <c r="D37" s="34" t="n">
        <v>532.24</v>
      </c>
      <c r="E37" s="34" t="str">
        <f aca="false">[1]CPUs!I347</f>
        <v>#ERROR!</v>
      </c>
      <c r="F37" s="34" t="str">
        <f aca="false">[1]CPUs!J352</f>
        <v>#ERROR!</v>
      </c>
      <c r="G37" s="34" t="str">
        <f aca="false">TRUNC(D37 * F37, 2)</f>
        <v>#ERROR!</v>
      </c>
      <c r="H37" s="34"/>
      <c r="I37" s="34" t="str">
        <f aca="false">[1]CPUs!O37</f>
        <v>#ERROR!</v>
      </c>
      <c r="J37" s="34" t="str">
        <f aca="false">H37+I37</f>
        <v>#ERROR!</v>
      </c>
      <c r="K37" s="34" t="str">
        <f aca="false">H37*F37</f>
        <v>#ERROR!</v>
      </c>
      <c r="L37" s="34" t="str">
        <f aca="false">I37*F37</f>
        <v>#ERROR!</v>
      </c>
      <c r="M37" s="34" t="str">
        <f aca="false">J37*F37</f>
        <v>#ERROR!</v>
      </c>
      <c r="N37" s="4"/>
    </row>
    <row r="38" customFormat="false" ht="31.5" hidden="false" customHeight="true" outlineLevel="0" collapsed="false">
      <c r="A38" s="30" t="s">
        <v>82</v>
      </c>
      <c r="B38" s="30" t="s">
        <v>83</v>
      </c>
      <c r="C38" s="31" t="s">
        <v>81</v>
      </c>
      <c r="D38" s="34" t="n">
        <v>244.23</v>
      </c>
      <c r="E38" s="34" t="str">
        <f aca="false">[1]CPUs!I355</f>
        <v>#ERROR!</v>
      </c>
      <c r="F38" s="34" t="str">
        <f aca="false">[1]CPUs!J362</f>
        <v>#ERROR!</v>
      </c>
      <c r="G38" s="34" t="str">
        <f aca="false">TRUNC(D38 * F38, 2)</f>
        <v>#ERROR!</v>
      </c>
      <c r="H38" s="34"/>
      <c r="I38" s="34" t="str">
        <f aca="false">[1]CPUs!O38</f>
        <v>#ERROR!</v>
      </c>
      <c r="J38" s="34" t="str">
        <f aca="false">H38+I38</f>
        <v>#ERROR!</v>
      </c>
      <c r="K38" s="34" t="str">
        <f aca="false">H38*F38</f>
        <v>#ERROR!</v>
      </c>
      <c r="L38" s="34" t="str">
        <f aca="false">I38*F38</f>
        <v>#ERROR!</v>
      </c>
      <c r="M38" s="34" t="str">
        <f aca="false">J38*F38</f>
        <v>#ERROR!</v>
      </c>
      <c r="N38" s="4"/>
    </row>
    <row r="39" customFormat="false" ht="24" hidden="false" customHeight="true" outlineLevel="0" collapsed="false">
      <c r="A39" s="35" t="s">
        <v>84</v>
      </c>
      <c r="B39" s="35" t="s">
        <v>85</v>
      </c>
      <c r="C39" s="35"/>
      <c r="D39" s="39"/>
      <c r="E39" s="38"/>
      <c r="F39" s="38"/>
      <c r="G39" s="39" t="str">
        <f aca="false">G40+G43</f>
        <v>#ERROR!</v>
      </c>
      <c r="H39" s="39"/>
      <c r="I39" s="38"/>
      <c r="J39" s="39"/>
      <c r="K39" s="39" t="str">
        <f aca="false">K40+K43</f>
        <v>#ERROR!</v>
      </c>
      <c r="L39" s="39" t="str">
        <f aca="false">L40+L43</f>
        <v>#ERROR!</v>
      </c>
      <c r="M39" s="39" t="str">
        <f aca="false">M40+M43</f>
        <v>#ERROR!</v>
      </c>
      <c r="N39" s="4"/>
    </row>
    <row r="40" customFormat="false" ht="24" hidden="false" customHeight="true" outlineLevel="0" collapsed="false">
      <c r="A40" s="35" t="s">
        <v>86</v>
      </c>
      <c r="B40" s="35" t="s">
        <v>87</v>
      </c>
      <c r="C40" s="35"/>
      <c r="D40" s="39"/>
      <c r="E40" s="38"/>
      <c r="F40" s="38"/>
      <c r="G40" s="39" t="str">
        <f aca="false">SUM(G41:G42)</f>
        <v>#ERROR!</v>
      </c>
      <c r="H40" s="39"/>
      <c r="I40" s="38"/>
      <c r="J40" s="39"/>
      <c r="K40" s="39" t="str">
        <f aca="false">SUM(K41:K42)</f>
        <v>#ERROR!</v>
      </c>
      <c r="L40" s="39" t="str">
        <f aca="false">SUM(L41:L42)</f>
        <v>#ERROR!</v>
      </c>
      <c r="M40" s="39" t="str">
        <f aca="false">SUM(M41:M42)</f>
        <v>#ERROR!</v>
      </c>
      <c r="N40" s="4"/>
    </row>
    <row r="41" customFormat="false" ht="51.75" hidden="false" customHeight="true" outlineLevel="0" collapsed="false">
      <c r="A41" s="30" t="s">
        <v>88</v>
      </c>
      <c r="B41" s="30" t="s">
        <v>89</v>
      </c>
      <c r="C41" s="31" t="s">
        <v>48</v>
      </c>
      <c r="D41" s="34" t="n">
        <v>2122.13</v>
      </c>
      <c r="E41" s="34" t="str">
        <f aca="false">[1]CPUs!I365</f>
        <v>#ERROR!</v>
      </c>
      <c r="F41" s="34" t="str">
        <f aca="false">[1]CPUs!J377</f>
        <v>#ERROR!</v>
      </c>
      <c r="G41" s="34" t="str">
        <f aca="false">TRUNC(D41 * F41, 2)</f>
        <v>#ERROR!</v>
      </c>
      <c r="H41" s="34"/>
      <c r="I41" s="34" t="str">
        <f aca="false">[1]CPUs!O41</f>
        <v>#ERROR!</v>
      </c>
      <c r="J41" s="34" t="str">
        <f aca="false">H41+I41</f>
        <v>#ERROR!</v>
      </c>
      <c r="K41" s="34" t="str">
        <f aca="false">H41*F41</f>
        <v>#ERROR!</v>
      </c>
      <c r="L41" s="34" t="str">
        <f aca="false">I41*F41</f>
        <v>#ERROR!</v>
      </c>
      <c r="M41" s="34" t="str">
        <f aca="false">J41*F41</f>
        <v>#ERROR!</v>
      </c>
      <c r="N41" s="4"/>
    </row>
    <row r="42" customFormat="false" ht="30.75" hidden="false" customHeight="true" outlineLevel="0" collapsed="false">
      <c r="A42" s="30" t="s">
        <v>90</v>
      </c>
      <c r="B42" s="30" t="s">
        <v>91</v>
      </c>
      <c r="C42" s="31" t="s">
        <v>61</v>
      </c>
      <c r="D42" s="34" t="n">
        <v>149.91</v>
      </c>
      <c r="E42" s="34" t="str">
        <f aca="false">[1]CPUs!I380</f>
        <v>#ERROR!</v>
      </c>
      <c r="F42" s="34" t="str">
        <f aca="false">[1]CPUs!J387</f>
        <v>#ERROR!</v>
      </c>
      <c r="G42" s="34" t="str">
        <f aca="false">TRUNC(D42 * F42, 2)</f>
        <v>#ERROR!</v>
      </c>
      <c r="H42" s="34"/>
      <c r="I42" s="34" t="str">
        <f aca="false">[1]CPUs!O42</f>
        <v>#ERROR!</v>
      </c>
      <c r="J42" s="34" t="str">
        <f aca="false">H42+I42</f>
        <v>#ERROR!</v>
      </c>
      <c r="K42" s="34" t="str">
        <f aca="false">H42*F42</f>
        <v>#ERROR!</v>
      </c>
      <c r="L42" s="34" t="str">
        <f aca="false">I42*F42</f>
        <v>#ERROR!</v>
      </c>
      <c r="M42" s="34" t="str">
        <f aca="false">J42*F42</f>
        <v>#ERROR!</v>
      </c>
      <c r="N42" s="4"/>
    </row>
    <row r="43" customFormat="false" ht="24" hidden="false" customHeight="true" outlineLevel="0" collapsed="false">
      <c r="A43" s="35" t="s">
        <v>92</v>
      </c>
      <c r="B43" s="35" t="s">
        <v>93</v>
      </c>
      <c r="C43" s="35"/>
      <c r="D43" s="39"/>
      <c r="E43" s="38"/>
      <c r="F43" s="38"/>
      <c r="G43" s="39" t="str">
        <f aca="false">SUM(G44:G57)</f>
        <v>#ERROR!</v>
      </c>
      <c r="H43" s="39"/>
      <c r="I43" s="38"/>
      <c r="J43" s="39"/>
      <c r="K43" s="39" t="str">
        <f aca="false">SUM(K44:K57)</f>
        <v>#ERROR!</v>
      </c>
      <c r="L43" s="39" t="str">
        <f aca="false">SUM(L44:L57)</f>
        <v>#ERROR!</v>
      </c>
      <c r="M43" s="39" t="str">
        <f aca="false">SUM(M44:M57)</f>
        <v>#ERROR!</v>
      </c>
      <c r="N43" s="4"/>
    </row>
    <row r="44" customFormat="false" ht="39" hidden="false" customHeight="true" outlineLevel="0" collapsed="false">
      <c r="A44" s="30" t="s">
        <v>94</v>
      </c>
      <c r="B44" s="30" t="s">
        <v>95</v>
      </c>
      <c r="C44" s="31" t="s">
        <v>61</v>
      </c>
      <c r="D44" s="34" t="n">
        <v>51.14</v>
      </c>
      <c r="E44" s="34" t="str">
        <f aca="false">[1]CPUs!I390</f>
        <v>#ERROR!</v>
      </c>
      <c r="F44" s="34" t="str">
        <f aca="false">[1]CPUs!J397</f>
        <v>#ERROR!</v>
      </c>
      <c r="G44" s="34" t="str">
        <f aca="false">TRUNC(D44 * F44, 2)</f>
        <v>#ERROR!</v>
      </c>
      <c r="H44" s="34"/>
      <c r="I44" s="34" t="str">
        <f aca="false">[1]CPUs!O44</f>
        <v>#ERROR!</v>
      </c>
      <c r="J44" s="34" t="str">
        <f aca="false">H44+I44</f>
        <v>#ERROR!</v>
      </c>
      <c r="K44" s="34" t="str">
        <f aca="false">H44*F44</f>
        <v>#ERROR!</v>
      </c>
      <c r="L44" s="34" t="str">
        <f aca="false">I44*F44</f>
        <v>#ERROR!</v>
      </c>
      <c r="M44" s="34" t="str">
        <f aca="false">J44*F44</f>
        <v>#ERROR!</v>
      </c>
      <c r="N44" s="4"/>
    </row>
    <row r="45" customFormat="false" ht="39" hidden="false" customHeight="true" outlineLevel="0" collapsed="false">
      <c r="A45" s="30" t="s">
        <v>96</v>
      </c>
      <c r="B45" s="30" t="s">
        <v>97</v>
      </c>
      <c r="C45" s="31" t="s">
        <v>61</v>
      </c>
      <c r="D45" s="34" t="n">
        <v>52.5</v>
      </c>
      <c r="E45" s="34" t="str">
        <f aca="false">[1]CPUs!I400</f>
        <v>#ERROR!</v>
      </c>
      <c r="F45" s="34" t="str">
        <f aca="false">[1]CPUs!J404</f>
        <v>#ERROR!</v>
      </c>
      <c r="G45" s="34" t="str">
        <f aca="false">TRUNC(D45 * F45, 2)</f>
        <v>#ERROR!</v>
      </c>
      <c r="H45" s="34"/>
      <c r="I45" s="34" t="str">
        <f aca="false">[1]CPUs!O45</f>
        <v>#ERROR!</v>
      </c>
      <c r="J45" s="34" t="str">
        <f aca="false">H45+I45</f>
        <v>#ERROR!</v>
      </c>
      <c r="K45" s="34" t="str">
        <f aca="false">H45*F45</f>
        <v>#ERROR!</v>
      </c>
      <c r="L45" s="34" t="str">
        <f aca="false">I45*F45</f>
        <v>#ERROR!</v>
      </c>
      <c r="M45" s="34" t="str">
        <f aca="false">J45*F45</f>
        <v>#ERROR!</v>
      </c>
      <c r="N45" s="4"/>
    </row>
    <row r="46" customFormat="false" ht="39" hidden="false" customHeight="true" outlineLevel="0" collapsed="false">
      <c r="A46" s="30" t="s">
        <v>98</v>
      </c>
      <c r="B46" s="30" t="s">
        <v>99</v>
      </c>
      <c r="C46" s="31" t="s">
        <v>33</v>
      </c>
      <c r="D46" s="34" t="n">
        <v>136.64</v>
      </c>
      <c r="E46" s="34" t="str">
        <f aca="false">[1]CPUs!I407</f>
        <v>#ERROR!</v>
      </c>
      <c r="F46" s="34" t="str">
        <f aca="false">[1]CPUs!J421</f>
        <v>#ERROR!</v>
      </c>
      <c r="G46" s="34" t="str">
        <f aca="false">TRUNC(D46 * F46, 2)</f>
        <v>#ERROR!</v>
      </c>
      <c r="H46" s="34"/>
      <c r="I46" s="34" t="str">
        <f aca="false">[1]CPUs!O46</f>
        <v>#ERROR!</v>
      </c>
      <c r="J46" s="34" t="str">
        <f aca="false">H46+I46</f>
        <v>#ERROR!</v>
      </c>
      <c r="K46" s="34" t="str">
        <f aca="false">H46*F46</f>
        <v>#ERROR!</v>
      </c>
      <c r="L46" s="34" t="str">
        <f aca="false">I46*F46</f>
        <v>#ERROR!</v>
      </c>
      <c r="M46" s="34" t="str">
        <f aca="false">J46*F46</f>
        <v>#ERROR!</v>
      </c>
      <c r="N46" s="4"/>
    </row>
    <row r="47" customFormat="false" ht="25.5" hidden="false" customHeight="true" outlineLevel="0" collapsed="false">
      <c r="A47" s="30" t="s">
        <v>100</v>
      </c>
      <c r="B47" s="30" t="s">
        <v>101</v>
      </c>
      <c r="C47" s="31" t="s">
        <v>61</v>
      </c>
      <c r="D47" s="34" t="n">
        <v>11.14</v>
      </c>
      <c r="E47" s="34" t="str">
        <f aca="false">[1]CPUs!I424</f>
        <v>#ERROR!</v>
      </c>
      <c r="F47" s="34" t="str">
        <f aca="false">[1]CPUs!J427</f>
        <v>#ERROR!</v>
      </c>
      <c r="G47" s="34" t="str">
        <f aca="false">TRUNC(D47 * F47, 2)</f>
        <v>#ERROR!</v>
      </c>
      <c r="H47" s="34"/>
      <c r="I47" s="34" t="str">
        <f aca="false">[1]CPUs!O47</f>
        <v>#ERROR!</v>
      </c>
      <c r="J47" s="34" t="str">
        <f aca="false">H47+I47</f>
        <v>#ERROR!</v>
      </c>
      <c r="K47" s="34" t="str">
        <f aca="false">H47*F47</f>
        <v>#ERROR!</v>
      </c>
      <c r="L47" s="34" t="str">
        <f aca="false">I47*F47</f>
        <v>#ERROR!</v>
      </c>
      <c r="M47" s="34" t="str">
        <f aca="false">J47*F47</f>
        <v>#ERROR!</v>
      </c>
      <c r="N47" s="4"/>
    </row>
    <row r="48" customFormat="false" ht="39" hidden="false" customHeight="true" outlineLevel="0" collapsed="false">
      <c r="A48" s="30" t="s">
        <v>102</v>
      </c>
      <c r="B48" s="30" t="s">
        <v>103</v>
      </c>
      <c r="C48" s="31" t="s">
        <v>33</v>
      </c>
      <c r="D48" s="34" t="n">
        <v>157.27</v>
      </c>
      <c r="E48" s="34" t="str">
        <f aca="false">[1]CPUs!I430</f>
        <v>#ERROR!</v>
      </c>
      <c r="F48" s="34" t="str">
        <f aca="false">[1]CPUs!J435</f>
        <v>#ERROR!</v>
      </c>
      <c r="G48" s="34" t="str">
        <f aca="false">TRUNC(D48 * F48, 2)</f>
        <v>#ERROR!</v>
      </c>
      <c r="H48" s="34"/>
      <c r="I48" s="34" t="str">
        <f aca="false">[1]CPUs!O48</f>
        <v>#ERROR!</v>
      </c>
      <c r="J48" s="34" t="str">
        <f aca="false">H48+I48</f>
        <v>#ERROR!</v>
      </c>
      <c r="K48" s="34" t="str">
        <f aca="false">H48*F48</f>
        <v>#ERROR!</v>
      </c>
      <c r="L48" s="34" t="str">
        <f aca="false">I48*F48</f>
        <v>#ERROR!</v>
      </c>
      <c r="M48" s="34" t="str">
        <f aca="false">J48*F48</f>
        <v>#ERROR!</v>
      </c>
      <c r="N48" s="4"/>
    </row>
    <row r="49" customFormat="false" ht="39" hidden="false" customHeight="true" outlineLevel="0" collapsed="false">
      <c r="A49" s="30" t="s">
        <v>104</v>
      </c>
      <c r="B49" s="30" t="s">
        <v>105</v>
      </c>
      <c r="C49" s="31" t="s">
        <v>81</v>
      </c>
      <c r="D49" s="34" t="n">
        <v>447.1</v>
      </c>
      <c r="E49" s="34" t="str">
        <f aca="false">[1]CPUs!I438</f>
        <v>#ERROR!</v>
      </c>
      <c r="F49" s="34" t="str">
        <f aca="false">[1]CPUs!J445</f>
        <v>#ERROR!</v>
      </c>
      <c r="G49" s="34" t="str">
        <f aca="false">TRUNC(D49 * F49, 2)</f>
        <v>#ERROR!</v>
      </c>
      <c r="H49" s="34"/>
      <c r="I49" s="34" t="str">
        <f aca="false">[1]CPUs!O49</f>
        <v>#ERROR!</v>
      </c>
      <c r="J49" s="34" t="str">
        <f aca="false">H49+I49</f>
        <v>#ERROR!</v>
      </c>
      <c r="K49" s="34" t="str">
        <f aca="false">H49*F49</f>
        <v>#ERROR!</v>
      </c>
      <c r="L49" s="34" t="str">
        <f aca="false">I49*F49</f>
        <v>#ERROR!</v>
      </c>
      <c r="M49" s="34" t="str">
        <f aca="false">J49*F49</f>
        <v>#ERROR!</v>
      </c>
      <c r="N49" s="4"/>
    </row>
    <row r="50" customFormat="false" ht="30" hidden="false" customHeight="true" outlineLevel="0" collapsed="false">
      <c r="A50" s="30" t="s">
        <v>106</v>
      </c>
      <c r="B50" s="30" t="s">
        <v>107</v>
      </c>
      <c r="C50" s="31" t="s">
        <v>81</v>
      </c>
      <c r="D50" s="34" t="n">
        <v>2547.3</v>
      </c>
      <c r="E50" s="34" t="str">
        <f aca="false">[1]CPUs!I448</f>
        <v>#ERROR!</v>
      </c>
      <c r="F50" s="34" t="str">
        <f aca="false">[1]CPUs!J455</f>
        <v>#ERROR!</v>
      </c>
      <c r="G50" s="34" t="str">
        <f aca="false">TRUNC(D50 * F50, 2)</f>
        <v>#ERROR!</v>
      </c>
      <c r="H50" s="34"/>
      <c r="I50" s="34" t="str">
        <f aca="false">[1]CPUs!O50</f>
        <v>#ERROR!</v>
      </c>
      <c r="J50" s="34" t="str">
        <f aca="false">H50+I50</f>
        <v>#ERROR!</v>
      </c>
      <c r="K50" s="34" t="str">
        <f aca="false">H50*F50</f>
        <v>#ERROR!</v>
      </c>
      <c r="L50" s="34" t="str">
        <f aca="false">I50*F50</f>
        <v>#ERROR!</v>
      </c>
      <c r="M50" s="34" t="str">
        <f aca="false">J50*F50</f>
        <v>#ERROR!</v>
      </c>
      <c r="N50" s="4"/>
    </row>
    <row r="51" customFormat="false" ht="30" hidden="false" customHeight="true" outlineLevel="0" collapsed="false">
      <c r="A51" s="30" t="s">
        <v>108</v>
      </c>
      <c r="B51" s="30" t="s">
        <v>109</v>
      </c>
      <c r="C51" s="31" t="s">
        <v>81</v>
      </c>
      <c r="D51" s="34" t="n">
        <v>2864.7</v>
      </c>
      <c r="E51" s="34" t="str">
        <f aca="false">[1]CPUs!I458</f>
        <v>#ERROR!</v>
      </c>
      <c r="F51" s="34" t="str">
        <f aca="false">[1]CPUs!J465</f>
        <v>#ERROR!</v>
      </c>
      <c r="G51" s="34" t="str">
        <f aca="false">TRUNC(D51 * F51, 2)</f>
        <v>#ERROR!</v>
      </c>
      <c r="H51" s="34"/>
      <c r="I51" s="34" t="str">
        <f aca="false">[1]CPUs!O51</f>
        <v>#ERROR!</v>
      </c>
      <c r="J51" s="34" t="str">
        <f aca="false">H51+I51</f>
        <v>#ERROR!</v>
      </c>
      <c r="K51" s="34" t="str">
        <f aca="false">H51*F51</f>
        <v>#ERROR!</v>
      </c>
      <c r="L51" s="34" t="str">
        <f aca="false">I51*F51</f>
        <v>#ERROR!</v>
      </c>
      <c r="M51" s="34" t="str">
        <f aca="false">J51*F51</f>
        <v>#ERROR!</v>
      </c>
      <c r="N51" s="4"/>
    </row>
    <row r="52" customFormat="false" ht="30" hidden="false" customHeight="true" outlineLevel="0" collapsed="false">
      <c r="A52" s="30" t="s">
        <v>110</v>
      </c>
      <c r="B52" s="30" t="s">
        <v>111</v>
      </c>
      <c r="C52" s="31" t="s">
        <v>81</v>
      </c>
      <c r="D52" s="34" t="n">
        <v>1018.8</v>
      </c>
      <c r="E52" s="34" t="str">
        <f aca="false">[1]CPUs!I468</f>
        <v>#ERROR!</v>
      </c>
      <c r="F52" s="34" t="str">
        <f aca="false">[1]CPUs!J475</f>
        <v>#ERROR!</v>
      </c>
      <c r="G52" s="34" t="str">
        <f aca="false">TRUNC(D52 * F52, 2)</f>
        <v>#ERROR!</v>
      </c>
      <c r="H52" s="34"/>
      <c r="I52" s="34" t="str">
        <f aca="false">[1]CPUs!O52</f>
        <v>#ERROR!</v>
      </c>
      <c r="J52" s="34" t="str">
        <f aca="false">H52+I52</f>
        <v>#ERROR!</v>
      </c>
      <c r="K52" s="34" t="str">
        <f aca="false">H52*F52</f>
        <v>#ERROR!</v>
      </c>
      <c r="L52" s="34" t="str">
        <f aca="false">I52*F52</f>
        <v>#ERROR!</v>
      </c>
      <c r="M52" s="34" t="str">
        <f aca="false">J52*F52</f>
        <v>#ERROR!</v>
      </c>
      <c r="N52" s="4"/>
    </row>
    <row r="53" customFormat="false" ht="39" hidden="false" customHeight="true" outlineLevel="0" collapsed="false">
      <c r="A53" s="30" t="s">
        <v>112</v>
      </c>
      <c r="B53" s="30" t="s">
        <v>113</v>
      </c>
      <c r="C53" s="31" t="s">
        <v>61</v>
      </c>
      <c r="D53" s="34" t="n">
        <v>2.36</v>
      </c>
      <c r="E53" s="34" t="str">
        <f aca="false">[1]CPUs!I478</f>
        <v>#ERROR!</v>
      </c>
      <c r="F53" s="34" t="str">
        <f aca="false">[1]CPUs!J484</f>
        <v>#ERROR!</v>
      </c>
      <c r="G53" s="34" t="str">
        <f aca="false">TRUNC(D53 * F53, 2)</f>
        <v>#ERROR!</v>
      </c>
      <c r="H53" s="34"/>
      <c r="I53" s="34" t="str">
        <f aca="false">[1]CPUs!O53</f>
        <v>#ERROR!</v>
      </c>
      <c r="J53" s="34" t="str">
        <f aca="false">H53+I53</f>
        <v>#ERROR!</v>
      </c>
      <c r="K53" s="34" t="str">
        <f aca="false">H53*F53</f>
        <v>#ERROR!</v>
      </c>
      <c r="L53" s="34" t="str">
        <f aca="false">I53*F53</f>
        <v>#ERROR!</v>
      </c>
      <c r="M53" s="34" t="str">
        <f aca="false">J53*F53</f>
        <v>#ERROR!</v>
      </c>
      <c r="N53" s="4"/>
    </row>
    <row r="54" customFormat="false" ht="30" hidden="false" customHeight="true" outlineLevel="0" collapsed="false">
      <c r="A54" s="30" t="s">
        <v>114</v>
      </c>
      <c r="B54" s="30" t="s">
        <v>115</v>
      </c>
      <c r="C54" s="31" t="s">
        <v>81</v>
      </c>
      <c r="D54" s="34" t="n">
        <v>289.2</v>
      </c>
      <c r="E54" s="34" t="str">
        <f aca="false">[1]CPUs!I487</f>
        <v>#ERROR!</v>
      </c>
      <c r="F54" s="34" t="str">
        <f aca="false">[1]CPUs!J494</f>
        <v>#ERROR!</v>
      </c>
      <c r="G54" s="34" t="str">
        <f aca="false">TRUNC(D54 * F54, 2)</f>
        <v>#ERROR!</v>
      </c>
      <c r="H54" s="34"/>
      <c r="I54" s="34" t="str">
        <f aca="false">[1]CPUs!O54</f>
        <v>#ERROR!</v>
      </c>
      <c r="J54" s="34" t="str">
        <f aca="false">H54+I54</f>
        <v>#ERROR!</v>
      </c>
      <c r="K54" s="34" t="str">
        <f aca="false">H54*F54</f>
        <v>#ERROR!</v>
      </c>
      <c r="L54" s="34" t="str">
        <f aca="false">I54*F54</f>
        <v>#ERROR!</v>
      </c>
      <c r="M54" s="34" t="str">
        <f aca="false">J54*F54</f>
        <v>#ERROR!</v>
      </c>
      <c r="N54" s="4"/>
    </row>
    <row r="55" customFormat="false" ht="30" hidden="false" customHeight="true" outlineLevel="0" collapsed="false">
      <c r="A55" s="30" t="s">
        <v>116</v>
      </c>
      <c r="B55" s="30" t="s">
        <v>117</v>
      </c>
      <c r="C55" s="31" t="s">
        <v>81</v>
      </c>
      <c r="D55" s="34" t="n">
        <v>303.6</v>
      </c>
      <c r="E55" s="34" t="str">
        <f aca="false">[1]CPUs!I497</f>
        <v>#ERROR!</v>
      </c>
      <c r="F55" s="34" t="str">
        <f aca="false">[1]CPUs!J504</f>
        <v>#ERROR!</v>
      </c>
      <c r="G55" s="34" t="str">
        <f aca="false">TRUNC(D55 * F55, 2)</f>
        <v>#ERROR!</v>
      </c>
      <c r="H55" s="34"/>
      <c r="I55" s="34" t="str">
        <f aca="false">[1]CPUs!O55</f>
        <v>#ERROR!</v>
      </c>
      <c r="J55" s="34" t="str">
        <f aca="false">H55+I55</f>
        <v>#ERROR!</v>
      </c>
      <c r="K55" s="34" t="str">
        <f aca="false">H55*F55</f>
        <v>#ERROR!</v>
      </c>
      <c r="L55" s="34" t="str">
        <f aca="false">I55*F55</f>
        <v>#ERROR!</v>
      </c>
      <c r="M55" s="34" t="str">
        <f aca="false">J55*F55</f>
        <v>#ERROR!</v>
      </c>
      <c r="N55" s="4"/>
    </row>
    <row r="56" customFormat="false" ht="30" hidden="false" customHeight="true" outlineLevel="0" collapsed="false">
      <c r="A56" s="30" t="s">
        <v>118</v>
      </c>
      <c r="B56" s="30" t="s">
        <v>119</v>
      </c>
      <c r="C56" s="31" t="s">
        <v>81</v>
      </c>
      <c r="D56" s="34" t="n">
        <v>3312.7</v>
      </c>
      <c r="E56" s="34" t="str">
        <f aca="false">[1]CPUs!I507</f>
        <v>#ERROR!</v>
      </c>
      <c r="F56" s="34" t="str">
        <f aca="false">[1]CPUs!J514</f>
        <v>#ERROR!</v>
      </c>
      <c r="G56" s="34" t="str">
        <f aca="false">TRUNC(D56 * F56, 2)</f>
        <v>#ERROR!</v>
      </c>
      <c r="H56" s="34"/>
      <c r="I56" s="34" t="str">
        <f aca="false">[1]CPUs!O56</f>
        <v>#ERROR!</v>
      </c>
      <c r="J56" s="34" t="str">
        <f aca="false">H56+I56</f>
        <v>#ERROR!</v>
      </c>
      <c r="K56" s="34" t="str">
        <f aca="false">H56*F56</f>
        <v>#ERROR!</v>
      </c>
      <c r="L56" s="34" t="str">
        <f aca="false">I56*F56</f>
        <v>#ERROR!</v>
      </c>
      <c r="M56" s="34" t="str">
        <f aca="false">J56*F56</f>
        <v>#ERROR!</v>
      </c>
      <c r="N56" s="4"/>
    </row>
    <row r="57" customFormat="false" ht="30" hidden="false" customHeight="true" outlineLevel="0" collapsed="false">
      <c r="A57" s="30" t="s">
        <v>120</v>
      </c>
      <c r="B57" s="30" t="s">
        <v>121</v>
      </c>
      <c r="C57" s="31" t="s">
        <v>81</v>
      </c>
      <c r="D57" s="34" t="n">
        <v>335.5</v>
      </c>
      <c r="E57" s="34" t="str">
        <f aca="false">[1]CPUs!I517</f>
        <v>#ERROR!</v>
      </c>
      <c r="F57" s="34" t="str">
        <f aca="false">[1]CPUs!J524</f>
        <v>#ERROR!</v>
      </c>
      <c r="G57" s="34" t="str">
        <f aca="false">TRUNC(D57 * F57, 2)</f>
        <v>#ERROR!</v>
      </c>
      <c r="H57" s="34"/>
      <c r="I57" s="34" t="str">
        <f aca="false">[1]CPUs!O57</f>
        <v>#ERROR!</v>
      </c>
      <c r="J57" s="34" t="str">
        <f aca="false">H57+I57</f>
        <v>#ERROR!</v>
      </c>
      <c r="K57" s="34" t="str">
        <f aca="false">H57*F57</f>
        <v>#ERROR!</v>
      </c>
      <c r="L57" s="34" t="str">
        <f aca="false">I57*F57</f>
        <v>#ERROR!</v>
      </c>
      <c r="M57" s="34" t="str">
        <f aca="false">J57*F57</f>
        <v>#ERROR!</v>
      </c>
      <c r="N57" s="4"/>
    </row>
    <row r="58" customFormat="false" ht="24" hidden="false" customHeight="true" outlineLevel="0" collapsed="false">
      <c r="A58" s="35" t="s">
        <v>122</v>
      </c>
      <c r="B58" s="35" t="s">
        <v>123</v>
      </c>
      <c r="C58" s="35"/>
      <c r="D58" s="39"/>
      <c r="E58" s="38"/>
      <c r="F58" s="38"/>
      <c r="G58" s="39" t="str">
        <f aca="false">SUM(G59:G63)</f>
        <v>#ERROR!</v>
      </c>
      <c r="H58" s="39"/>
      <c r="I58" s="38"/>
      <c r="J58" s="39"/>
      <c r="K58" s="39" t="str">
        <f aca="false">SUM(K59:K63)</f>
        <v>#ERROR!</v>
      </c>
      <c r="L58" s="39" t="str">
        <f aca="false">SUM(L59:L63)</f>
        <v>#ERROR!</v>
      </c>
      <c r="M58" s="39" t="str">
        <f aca="false">SUM(M59:M63)</f>
        <v>#ERROR!</v>
      </c>
      <c r="N58" s="4"/>
    </row>
    <row r="59" customFormat="false" ht="32.25" hidden="false" customHeight="true" outlineLevel="0" collapsed="false">
      <c r="A59" s="30" t="s">
        <v>124</v>
      </c>
      <c r="B59" s="30" t="s">
        <v>125</v>
      </c>
      <c r="C59" s="31" t="s">
        <v>81</v>
      </c>
      <c r="D59" s="34" t="n">
        <v>637.55</v>
      </c>
      <c r="E59" s="34" t="str">
        <f aca="false">[1]CPUs!I527</f>
        <v>#ERROR!</v>
      </c>
      <c r="F59" s="34" t="str">
        <f aca="false">[1]CPUs!J534</f>
        <v>#ERROR!</v>
      </c>
      <c r="G59" s="34" t="str">
        <f aca="false">TRUNC(D59 * F59, 2)</f>
        <v>#ERROR!</v>
      </c>
      <c r="H59" s="34"/>
      <c r="I59" s="34" t="str">
        <f aca="false">[1]CPUs!O59</f>
        <v>#ERROR!</v>
      </c>
      <c r="J59" s="34" t="str">
        <f aca="false">H59+I59</f>
        <v>#ERROR!</v>
      </c>
      <c r="K59" s="34" t="str">
        <f aca="false">H59*F59</f>
        <v>#ERROR!</v>
      </c>
      <c r="L59" s="34" t="str">
        <f aca="false">I59*F59</f>
        <v>#ERROR!</v>
      </c>
      <c r="M59" s="34" t="str">
        <f aca="false">J59*F59</f>
        <v>#ERROR!</v>
      </c>
      <c r="N59" s="4"/>
    </row>
    <row r="60" customFormat="false" ht="48" hidden="false" customHeight="true" outlineLevel="0" collapsed="false">
      <c r="A60" s="30" t="s">
        <v>126</v>
      </c>
      <c r="B60" s="30" t="s">
        <v>127</v>
      </c>
      <c r="C60" s="31" t="s">
        <v>81</v>
      </c>
      <c r="D60" s="34" t="n">
        <v>207806.207819</v>
      </c>
      <c r="E60" s="34" t="str">
        <f aca="false">[1]CPUs!I537</f>
        <v>#ERROR!</v>
      </c>
      <c r="F60" s="34" t="str">
        <f aca="false">[1]CPUs!J544</f>
        <v>#ERROR!</v>
      </c>
      <c r="G60" s="34" t="str">
        <f aca="false">TRUNC(D60 * F60, 2)</f>
        <v>#ERROR!</v>
      </c>
      <c r="H60" s="34"/>
      <c r="I60" s="34" t="n">
        <v>20384.1835</v>
      </c>
      <c r="J60" s="34" t="str">
        <f aca="false">H60+I60</f>
        <v>  20,384.18 </v>
      </c>
      <c r="K60" s="34" t="str">
        <f aca="false">H60*F60</f>
        <v>#ERROR!</v>
      </c>
      <c r="L60" s="34" t="str">
        <f aca="false">I60*F60</f>
        <v>#ERROR!</v>
      </c>
      <c r="M60" s="34" t="str">
        <f aca="false">J60*F60</f>
        <v>#ERROR!</v>
      </c>
      <c r="N60" s="4"/>
    </row>
    <row r="61" customFormat="false" ht="32.25" hidden="false" customHeight="true" outlineLevel="0" collapsed="false">
      <c r="A61" s="30" t="s">
        <v>128</v>
      </c>
      <c r="B61" s="30" t="s">
        <v>129</v>
      </c>
      <c r="C61" s="31" t="s">
        <v>33</v>
      </c>
      <c r="D61" s="34" t="n">
        <v>4539.84</v>
      </c>
      <c r="E61" s="34" t="str">
        <f aca="false">[1]CPUs!I547</f>
        <v>#ERROR!</v>
      </c>
      <c r="F61" s="34" t="str">
        <f aca="false">[1]CPUs!J551</f>
        <v>#ERROR!</v>
      </c>
      <c r="G61" s="34" t="str">
        <f aca="false">TRUNC(D61 * F61, 2)</f>
        <v>#ERROR!</v>
      </c>
      <c r="H61" s="34"/>
      <c r="I61" s="34" t="str">
        <f aca="false">[1]CPUs!O61</f>
        <v>#ERROR!</v>
      </c>
      <c r="J61" s="34" t="str">
        <f aca="false">H61+I61</f>
        <v>#ERROR!</v>
      </c>
      <c r="K61" s="34" t="str">
        <f aca="false">H61*F61</f>
        <v>#ERROR!</v>
      </c>
      <c r="L61" s="34" t="str">
        <f aca="false">I61*F61</f>
        <v>#ERROR!</v>
      </c>
      <c r="M61" s="34" t="str">
        <f aca="false">J61*F61</f>
        <v>#ERROR!</v>
      </c>
      <c r="N61" s="4"/>
    </row>
    <row r="62" customFormat="false" ht="25.5" hidden="false" customHeight="true" outlineLevel="0" collapsed="false">
      <c r="A62" s="30" t="s">
        <v>130</v>
      </c>
      <c r="B62" s="30" t="s">
        <v>131</v>
      </c>
      <c r="C62" s="31" t="s">
        <v>33</v>
      </c>
      <c r="D62" s="34" t="n">
        <v>102.9</v>
      </c>
      <c r="E62" s="34" t="str">
        <f aca="false">[1]CPUs!I554</f>
        <v>#ERROR!</v>
      </c>
      <c r="F62" s="34" t="str">
        <f aca="false">[1]CPUs!J559</f>
        <v>#ERROR!</v>
      </c>
      <c r="G62" s="34" t="str">
        <f aca="false">TRUNC(D62 * F62, 2)</f>
        <v>#ERROR!</v>
      </c>
      <c r="H62" s="34"/>
      <c r="I62" s="34" t="str">
        <f aca="false">[1]CPUs!O62</f>
        <v>#ERROR!</v>
      </c>
      <c r="J62" s="34" t="str">
        <f aca="false">H62+I62</f>
        <v>#ERROR!</v>
      </c>
      <c r="K62" s="34" t="str">
        <f aca="false">H62*F62</f>
        <v>#ERROR!</v>
      </c>
      <c r="L62" s="34" t="str">
        <f aca="false">I62*F62</f>
        <v>#ERROR!</v>
      </c>
      <c r="M62" s="34" t="str">
        <f aca="false">J62*F62</f>
        <v>#ERROR!</v>
      </c>
      <c r="N62" s="4"/>
    </row>
    <row r="63" customFormat="false" ht="39" hidden="false" customHeight="true" outlineLevel="0" collapsed="false">
      <c r="A63" s="30" t="s">
        <v>132</v>
      </c>
      <c r="B63" s="30" t="s">
        <v>133</v>
      </c>
      <c r="C63" s="31" t="s">
        <v>61</v>
      </c>
      <c r="D63" s="34" t="n">
        <v>79.88</v>
      </c>
      <c r="E63" s="34" t="str">
        <f aca="false">[1]CPUs!I562</f>
        <v>#ERROR!</v>
      </c>
      <c r="F63" s="34" t="str">
        <f aca="false">[1]CPUs!J570</f>
        <v>#ERROR!</v>
      </c>
      <c r="G63" s="34" t="str">
        <f aca="false">TRUNC(D63 * F63, 2)</f>
        <v>#ERROR!</v>
      </c>
      <c r="H63" s="34"/>
      <c r="I63" s="34" t="str">
        <f aca="false">[1]CPUs!O63</f>
        <v>#ERROR!</v>
      </c>
      <c r="J63" s="34" t="str">
        <f aca="false">H63+I63</f>
        <v>#ERROR!</v>
      </c>
      <c r="K63" s="34" t="str">
        <f aca="false">H63*F63</f>
        <v>#ERROR!</v>
      </c>
      <c r="L63" s="34" t="str">
        <f aca="false">I63*F63</f>
        <v>#ERROR!</v>
      </c>
      <c r="M63" s="34" t="str">
        <f aca="false">J63*F63</f>
        <v>#ERROR!</v>
      </c>
      <c r="N63" s="4"/>
    </row>
    <row r="64" customFormat="false" ht="24" hidden="false" customHeight="true" outlineLevel="0" collapsed="false">
      <c r="A64" s="35" t="s">
        <v>134</v>
      </c>
      <c r="B64" s="35" t="s">
        <v>135</v>
      </c>
      <c r="C64" s="35"/>
      <c r="D64" s="39"/>
      <c r="E64" s="38"/>
      <c r="F64" s="38"/>
      <c r="G64" s="39" t="str">
        <f aca="false">SUM(G65:G69)</f>
        <v>#ERROR!</v>
      </c>
      <c r="H64" s="39"/>
      <c r="I64" s="38"/>
      <c r="J64" s="39"/>
      <c r="K64" s="39" t="str">
        <f aca="false">SUM(K65:K69)</f>
        <v>#ERROR!</v>
      </c>
      <c r="L64" s="39" t="str">
        <f aca="false">SUM(L65:L69)</f>
        <v>#ERROR!</v>
      </c>
      <c r="M64" s="39" t="str">
        <f aca="false">SUM(M65:M69)</f>
        <v>#ERROR!</v>
      </c>
      <c r="N64" s="4"/>
    </row>
    <row r="65" customFormat="false" ht="51.75" hidden="false" customHeight="true" outlineLevel="0" collapsed="false">
      <c r="A65" s="30" t="s">
        <v>136</v>
      </c>
      <c r="B65" s="30" t="s">
        <v>137</v>
      </c>
      <c r="C65" s="31" t="s">
        <v>33</v>
      </c>
      <c r="D65" s="34" t="n">
        <v>3301.92</v>
      </c>
      <c r="E65" s="34" t="str">
        <f aca="false">[1]CPUs!I573</f>
        <v>#ERROR!</v>
      </c>
      <c r="F65" s="34" t="str">
        <f aca="false">[1]CPUs!J581</f>
        <v>#ERROR!</v>
      </c>
      <c r="G65" s="34" t="str">
        <f aca="false">TRUNC(D65 * F65, 2)</f>
        <v>#ERROR!</v>
      </c>
      <c r="H65" s="34"/>
      <c r="I65" s="34" t="str">
        <f aca="false">[1]CPUs!O65</f>
        <v>#ERROR!</v>
      </c>
      <c r="J65" s="34" t="str">
        <f aca="false">H65+I65</f>
        <v>#ERROR!</v>
      </c>
      <c r="K65" s="34" t="str">
        <f aca="false">H65*F65</f>
        <v>#ERROR!</v>
      </c>
      <c r="L65" s="34" t="str">
        <f aca="false">I65*F65</f>
        <v>#ERROR!</v>
      </c>
      <c r="M65" s="34" t="str">
        <f aca="false">J65*F65</f>
        <v>#ERROR!</v>
      </c>
      <c r="N65" s="4"/>
    </row>
    <row r="66" customFormat="false" ht="51.75" hidden="false" customHeight="true" outlineLevel="0" collapsed="false">
      <c r="A66" s="30" t="s">
        <v>138</v>
      </c>
      <c r="B66" s="30" t="s">
        <v>139</v>
      </c>
      <c r="C66" s="31" t="s">
        <v>33</v>
      </c>
      <c r="D66" s="34" t="n">
        <v>1582.23</v>
      </c>
      <c r="E66" s="34" t="str">
        <f aca="false">[1]CPUs!I584</f>
        <v>#ERROR!</v>
      </c>
      <c r="F66" s="34" t="str">
        <f aca="false">[1]CPUs!J598</f>
        <v>#ERROR!</v>
      </c>
      <c r="G66" s="34" t="str">
        <f aca="false">TRUNC(D66 * F66, 2)</f>
        <v>#ERROR!</v>
      </c>
      <c r="H66" s="34"/>
      <c r="I66" s="34" t="str">
        <f aca="false">[1]CPUs!O66</f>
        <v>#ERROR!</v>
      </c>
      <c r="J66" s="34" t="str">
        <f aca="false">H66+I66</f>
        <v>#ERROR!</v>
      </c>
      <c r="K66" s="34" t="str">
        <f aca="false">H66*F66</f>
        <v>#ERROR!</v>
      </c>
      <c r="L66" s="34" t="str">
        <f aca="false">I66*F66</f>
        <v>#ERROR!</v>
      </c>
      <c r="M66" s="34" t="str">
        <f aca="false">J66*F66</f>
        <v>#ERROR!</v>
      </c>
      <c r="N66" s="4"/>
    </row>
    <row r="67" customFormat="false" ht="39" hidden="false" customHeight="true" outlineLevel="0" collapsed="false">
      <c r="A67" s="30" t="s">
        <v>140</v>
      </c>
      <c r="B67" s="30" t="s">
        <v>141</v>
      </c>
      <c r="C67" s="31" t="s">
        <v>33</v>
      </c>
      <c r="D67" s="34" t="n">
        <v>69.7</v>
      </c>
      <c r="E67" s="34" t="str">
        <f aca="false">[1]CPUs!I601</f>
        <v>#ERROR!</v>
      </c>
      <c r="F67" s="34" t="str">
        <f aca="false">[1]CPUs!J610</f>
        <v>#ERROR!</v>
      </c>
      <c r="G67" s="34" t="str">
        <f aca="false">TRUNC(D67 * F67, 2)</f>
        <v>#ERROR!</v>
      </c>
      <c r="H67" s="34"/>
      <c r="I67" s="34" t="str">
        <f aca="false">[1]CPUs!O67</f>
        <v>#ERROR!</v>
      </c>
      <c r="J67" s="34" t="str">
        <f aca="false">H67+I67</f>
        <v>#ERROR!</v>
      </c>
      <c r="K67" s="34" t="str">
        <f aca="false">H67*F67</f>
        <v>#ERROR!</v>
      </c>
      <c r="L67" s="34" t="str">
        <f aca="false">I67*F67</f>
        <v>#ERROR!</v>
      </c>
      <c r="M67" s="34" t="str">
        <f aca="false">J67*F67</f>
        <v>#ERROR!</v>
      </c>
      <c r="N67" s="4"/>
    </row>
    <row r="68" customFormat="false" ht="51.75" hidden="false" customHeight="true" outlineLevel="0" collapsed="false">
      <c r="A68" s="30" t="s">
        <v>142</v>
      </c>
      <c r="B68" s="30" t="s">
        <v>143</v>
      </c>
      <c r="C68" s="31" t="s">
        <v>33</v>
      </c>
      <c r="D68" s="34" t="n">
        <v>254.7</v>
      </c>
      <c r="E68" s="34" t="str">
        <f aca="false">[1]CPUs!I613</f>
        <v>#ERROR!</v>
      </c>
      <c r="F68" s="34" t="str">
        <f aca="false">[1]CPUs!J621</f>
        <v>#ERROR!</v>
      </c>
      <c r="G68" s="34" t="str">
        <f aca="false">TRUNC(D68 * F68, 2)</f>
        <v>#ERROR!</v>
      </c>
      <c r="H68" s="34"/>
      <c r="I68" s="34" t="str">
        <f aca="false">[1]CPUs!O68</f>
        <v>#ERROR!</v>
      </c>
      <c r="J68" s="34" t="str">
        <f aca="false">H68+I68</f>
        <v>#ERROR!</v>
      </c>
      <c r="K68" s="34" t="str">
        <f aca="false">H68*F68</f>
        <v>#ERROR!</v>
      </c>
      <c r="L68" s="34" t="str">
        <f aca="false">I68*F68</f>
        <v>#ERROR!</v>
      </c>
      <c r="M68" s="34" t="str">
        <f aca="false">J68*F68</f>
        <v>#ERROR!</v>
      </c>
      <c r="N68" s="4"/>
    </row>
    <row r="69" customFormat="false" ht="25.5" hidden="false" customHeight="true" outlineLevel="0" collapsed="false">
      <c r="A69" s="30" t="s">
        <v>144</v>
      </c>
      <c r="B69" s="30" t="s">
        <v>145</v>
      </c>
      <c r="C69" s="31" t="s">
        <v>33</v>
      </c>
      <c r="D69" s="34" t="n">
        <v>182.58</v>
      </c>
      <c r="E69" s="34" t="str">
        <f aca="false">[1]CPUs!I624</f>
        <v>#ERROR!</v>
      </c>
      <c r="F69" s="34" t="str">
        <f aca="false">[1]CPUs!J635</f>
        <v>#ERROR!</v>
      </c>
      <c r="G69" s="34" t="str">
        <f aca="false">TRUNC(D69 * F69, 2)</f>
        <v>#ERROR!</v>
      </c>
      <c r="H69" s="34"/>
      <c r="I69" s="34" t="str">
        <f aca="false">[1]CPUs!O69</f>
        <v>#ERROR!</v>
      </c>
      <c r="J69" s="34" t="str">
        <f aca="false">H69+I69</f>
        <v>#ERROR!</v>
      </c>
      <c r="K69" s="34" t="str">
        <f aca="false">H69*F69</f>
        <v>#ERROR!</v>
      </c>
      <c r="L69" s="34" t="str">
        <f aca="false">I69*F69</f>
        <v>#ERROR!</v>
      </c>
      <c r="M69" s="34" t="str">
        <f aca="false">J69*F69</f>
        <v>#ERROR!</v>
      </c>
      <c r="N69" s="4"/>
    </row>
    <row r="70" customFormat="false" ht="24" hidden="false" customHeight="true" outlineLevel="0" collapsed="false">
      <c r="A70" s="35" t="s">
        <v>146</v>
      </c>
      <c r="B70" s="35" t="s">
        <v>147</v>
      </c>
      <c r="C70" s="35"/>
      <c r="D70" s="39"/>
      <c r="E70" s="38"/>
      <c r="F70" s="38"/>
      <c r="G70" s="39" t="str">
        <f aca="false">SUM(G71:G73)</f>
        <v>#ERROR!</v>
      </c>
      <c r="H70" s="39"/>
      <c r="I70" s="38"/>
      <c r="J70" s="39"/>
      <c r="K70" s="39" t="str">
        <f aca="false">SUM(K71:K73)</f>
        <v>#ERROR!</v>
      </c>
      <c r="L70" s="39" t="str">
        <f aca="false">SUM(L71:L73)</f>
        <v>#ERROR!</v>
      </c>
      <c r="M70" s="39" t="str">
        <f aca="false">SUM(M71:M73)</f>
        <v>#ERROR!</v>
      </c>
      <c r="N70" s="4"/>
    </row>
    <row r="71" customFormat="false" ht="39" hidden="false" customHeight="true" outlineLevel="0" collapsed="false">
      <c r="A71" s="30" t="s">
        <v>148</v>
      </c>
      <c r="B71" s="30" t="s">
        <v>149</v>
      </c>
      <c r="C71" s="31" t="s">
        <v>48</v>
      </c>
      <c r="D71" s="34" t="n">
        <v>942.37</v>
      </c>
      <c r="E71" s="34" t="str">
        <f aca="false">[1]CPUs!I638</f>
        <v>#ERROR!</v>
      </c>
      <c r="F71" s="34" t="str">
        <f aca="false">[1]CPUs!J646</f>
        <v>#ERROR!</v>
      </c>
      <c r="G71" s="34" t="str">
        <f aca="false">TRUNC(D71 * F71, 2)</f>
        <v>#ERROR!</v>
      </c>
      <c r="H71" s="34"/>
      <c r="I71" s="34" t="str">
        <f aca="false">[1]CPUs!O71</f>
        <v>#ERROR!</v>
      </c>
      <c r="J71" s="34" t="str">
        <f aca="false">H71+I71</f>
        <v>#ERROR!</v>
      </c>
      <c r="K71" s="34" t="str">
        <f aca="false">H71*F71</f>
        <v>#ERROR!</v>
      </c>
      <c r="L71" s="34" t="str">
        <f aca="false">I71*F71</f>
        <v>#ERROR!</v>
      </c>
      <c r="M71" s="34" t="str">
        <f aca="false">J71*F71</f>
        <v>#ERROR!</v>
      </c>
      <c r="N71" s="4"/>
    </row>
    <row r="72" customFormat="false" ht="25.5" hidden="false" customHeight="true" outlineLevel="0" collapsed="false">
      <c r="A72" s="30" t="s">
        <v>150</v>
      </c>
      <c r="B72" s="30" t="s">
        <v>151</v>
      </c>
      <c r="C72" s="31" t="s">
        <v>48</v>
      </c>
      <c r="D72" s="34" t="n">
        <v>844.5</v>
      </c>
      <c r="E72" s="34" t="str">
        <f aca="false">[1]CPUs!I649</f>
        <v>#ERROR!</v>
      </c>
      <c r="F72" s="34" t="str">
        <f aca="false">[1]CPUs!J657</f>
        <v>#ERROR!</v>
      </c>
      <c r="G72" s="34" t="str">
        <f aca="false">TRUNC(D72 * F72, 2)</f>
        <v>#ERROR!</v>
      </c>
      <c r="H72" s="34"/>
      <c r="I72" s="34" t="str">
        <f aca="false">[1]CPUs!O72</f>
        <v>#ERROR!</v>
      </c>
      <c r="J72" s="34" t="str">
        <f aca="false">H72+I72</f>
        <v>#ERROR!</v>
      </c>
      <c r="K72" s="34" t="str">
        <f aca="false">H72*F72</f>
        <v>#ERROR!</v>
      </c>
      <c r="L72" s="34" t="str">
        <f aca="false">I72*F72</f>
        <v>#ERROR!</v>
      </c>
      <c r="M72" s="34" t="str">
        <f aca="false">J72*F72</f>
        <v>#ERROR!</v>
      </c>
      <c r="N72" s="4"/>
    </row>
    <row r="73" customFormat="false" ht="24" hidden="false" customHeight="true" outlineLevel="0" collapsed="false">
      <c r="A73" s="30" t="s">
        <v>152</v>
      </c>
      <c r="B73" s="30" t="s">
        <v>153</v>
      </c>
      <c r="C73" s="31" t="s">
        <v>33</v>
      </c>
      <c r="D73" s="34" t="n">
        <v>706.77</v>
      </c>
      <c r="E73" s="34" t="str">
        <f aca="false">[1]CPUs!I660</f>
        <v>#ERROR!</v>
      </c>
      <c r="F73" s="34" t="str">
        <f aca="false">[1]CPUs!J667</f>
        <v>#ERROR!</v>
      </c>
      <c r="G73" s="34" t="str">
        <f aca="false">TRUNC(D73 * F73, 2)</f>
        <v>#ERROR!</v>
      </c>
      <c r="H73" s="34"/>
      <c r="I73" s="34" t="str">
        <f aca="false">[1]CPUs!O73</f>
        <v>#ERROR!</v>
      </c>
      <c r="J73" s="34" t="str">
        <f aca="false">H73+I73</f>
        <v>#ERROR!</v>
      </c>
      <c r="K73" s="34" t="str">
        <f aca="false">H73*F73</f>
        <v>#ERROR!</v>
      </c>
      <c r="L73" s="34" t="str">
        <f aca="false">I73*F73</f>
        <v>#ERROR!</v>
      </c>
      <c r="M73" s="34" t="str">
        <f aca="false">J73*F73</f>
        <v>#ERROR!</v>
      </c>
      <c r="N73" s="4"/>
    </row>
    <row r="74" customFormat="false" ht="24" hidden="false" customHeight="true" outlineLevel="0" collapsed="false">
      <c r="A74" s="35" t="s">
        <v>154</v>
      </c>
      <c r="B74" s="35" t="s">
        <v>155</v>
      </c>
      <c r="C74" s="35"/>
      <c r="D74" s="39"/>
      <c r="E74" s="38"/>
      <c r="F74" s="38"/>
      <c r="G74" s="39" t="str">
        <f aca="false">G75+G84</f>
        <v>#ERROR!</v>
      </c>
      <c r="H74" s="39"/>
      <c r="I74" s="38"/>
      <c r="J74" s="39"/>
      <c r="K74" s="39" t="str">
        <f aca="false">K75+K84</f>
        <v>#ERROR!</v>
      </c>
      <c r="L74" s="39" t="str">
        <f aca="false">L75+L84</f>
        <v>#ERROR!</v>
      </c>
      <c r="M74" s="39" t="str">
        <f aca="false">M75+M84</f>
        <v>#ERROR!</v>
      </c>
      <c r="N74" s="4"/>
    </row>
    <row r="75" customFormat="false" ht="24" hidden="false" customHeight="true" outlineLevel="0" collapsed="false">
      <c r="A75" s="35" t="s">
        <v>156</v>
      </c>
      <c r="B75" s="35" t="s">
        <v>157</v>
      </c>
      <c r="C75" s="35"/>
      <c r="D75" s="39"/>
      <c r="E75" s="38"/>
      <c r="F75" s="38"/>
      <c r="G75" s="39" t="str">
        <f aca="false">SUM(G76:G83)</f>
        <v>#ERROR!</v>
      </c>
      <c r="H75" s="39"/>
      <c r="I75" s="38"/>
      <c r="J75" s="39"/>
      <c r="K75" s="39" t="str">
        <f aca="false">SUM(K76:K83)</f>
        <v>#ERROR!</v>
      </c>
      <c r="L75" s="39" t="str">
        <f aca="false">SUM(L76:L83)</f>
        <v>#ERROR!</v>
      </c>
      <c r="M75" s="39" t="str">
        <f aca="false">SUM(M76:M83)</f>
        <v>#ERROR!</v>
      </c>
      <c r="N75" s="4"/>
    </row>
    <row r="76" customFormat="false" ht="39" hidden="false" customHeight="true" outlineLevel="0" collapsed="false">
      <c r="A76" s="30" t="s">
        <v>158</v>
      </c>
      <c r="B76" s="30" t="s">
        <v>159</v>
      </c>
      <c r="C76" s="31" t="s">
        <v>48</v>
      </c>
      <c r="D76" s="34" t="n">
        <v>249</v>
      </c>
      <c r="E76" s="34" t="str">
        <f aca="false">[1]CPUs!I670</f>
        <v>#ERROR!</v>
      </c>
      <c r="F76" s="34" t="str">
        <f aca="false">[1]CPUs!J674</f>
        <v>#ERROR!</v>
      </c>
      <c r="G76" s="34" t="str">
        <f aca="false">TRUNC(D76 * F76, 2)</f>
        <v>#ERROR!</v>
      </c>
      <c r="H76" s="34"/>
      <c r="I76" s="34" t="str">
        <f aca="false">[1]CPUs!O76</f>
        <v>#ERROR!</v>
      </c>
      <c r="J76" s="34" t="str">
        <f aca="false">H76+I76</f>
        <v>#ERROR!</v>
      </c>
      <c r="K76" s="34" t="str">
        <f aca="false">H76*F76</f>
        <v>#ERROR!</v>
      </c>
      <c r="L76" s="34" t="str">
        <f aca="false">I76*F76</f>
        <v>#ERROR!</v>
      </c>
      <c r="M76" s="34" t="str">
        <f aca="false">J76*F76</f>
        <v>#ERROR!</v>
      </c>
      <c r="N76" s="4"/>
    </row>
    <row r="77" customFormat="false" ht="39" hidden="false" customHeight="true" outlineLevel="0" collapsed="false">
      <c r="A77" s="30" t="s">
        <v>160</v>
      </c>
      <c r="B77" s="30" t="s">
        <v>161</v>
      </c>
      <c r="C77" s="31" t="s">
        <v>48</v>
      </c>
      <c r="D77" s="34" t="n">
        <v>504.04</v>
      </c>
      <c r="E77" s="34" t="str">
        <f aca="false">[1]CPUs!I677</f>
        <v>#ERROR!</v>
      </c>
      <c r="F77" s="34" t="str">
        <f aca="false">[1]CPUs!J681</f>
        <v>#ERROR!</v>
      </c>
      <c r="G77" s="34" t="str">
        <f aca="false">TRUNC(D77 * F77, 2)</f>
        <v>#ERROR!</v>
      </c>
      <c r="H77" s="34"/>
      <c r="I77" s="34" t="str">
        <f aca="false">[1]CPUs!O77</f>
        <v>#ERROR!</v>
      </c>
      <c r="J77" s="34" t="str">
        <f aca="false">H77+I77</f>
        <v>#ERROR!</v>
      </c>
      <c r="K77" s="34" t="str">
        <f aca="false">H77*F77</f>
        <v>#ERROR!</v>
      </c>
      <c r="L77" s="34" t="str">
        <f aca="false">I77*F77</f>
        <v>#ERROR!</v>
      </c>
      <c r="M77" s="34" t="str">
        <f aca="false">J77*F77</f>
        <v>#ERROR!</v>
      </c>
      <c r="N77" s="4"/>
    </row>
    <row r="78" customFormat="false" ht="39" hidden="false" customHeight="true" outlineLevel="0" collapsed="false">
      <c r="A78" s="30" t="s">
        <v>162</v>
      </c>
      <c r="B78" s="30" t="s">
        <v>163</v>
      </c>
      <c r="C78" s="31" t="s">
        <v>48</v>
      </c>
      <c r="D78" s="34" t="n">
        <v>168.34</v>
      </c>
      <c r="E78" s="34" t="str">
        <f aca="false">[1]CPUs!I684</f>
        <v>#ERROR!</v>
      </c>
      <c r="F78" s="34" t="str">
        <f aca="false">[1]CPUs!J688</f>
        <v>#ERROR!</v>
      </c>
      <c r="G78" s="34" t="str">
        <f aca="false">TRUNC(D78 * F78, 2)</f>
        <v>#ERROR!</v>
      </c>
      <c r="H78" s="34"/>
      <c r="I78" s="34" t="str">
        <f aca="false">[1]CPUs!O78</f>
        <v>#ERROR!</v>
      </c>
      <c r="J78" s="34" t="str">
        <f aca="false">H78+I78</f>
        <v>#ERROR!</v>
      </c>
      <c r="K78" s="34" t="str">
        <f aca="false">H78*F78</f>
        <v>#ERROR!</v>
      </c>
      <c r="L78" s="34" t="str">
        <f aca="false">I78*F78</f>
        <v>#ERROR!</v>
      </c>
      <c r="M78" s="34" t="str">
        <f aca="false">J78*F78</f>
        <v>#ERROR!</v>
      </c>
      <c r="N78" s="4"/>
    </row>
    <row r="79" customFormat="false" ht="51.75" hidden="false" customHeight="true" outlineLevel="0" collapsed="false">
      <c r="A79" s="30" t="s">
        <v>164</v>
      </c>
      <c r="B79" s="30" t="s">
        <v>165</v>
      </c>
      <c r="C79" s="31" t="s">
        <v>48</v>
      </c>
      <c r="D79" s="34" t="n">
        <v>327.12</v>
      </c>
      <c r="E79" s="34" t="str">
        <f aca="false">[1]CPUs!I691</f>
        <v>#ERROR!</v>
      </c>
      <c r="F79" s="34" t="str">
        <f aca="false">[1]CPUs!J698</f>
        <v>#ERROR!</v>
      </c>
      <c r="G79" s="34" t="str">
        <f aca="false">TRUNC(D79 * F79, 2)</f>
        <v>#ERROR!</v>
      </c>
      <c r="H79" s="34"/>
      <c r="I79" s="34" t="str">
        <f aca="false">[1]CPUs!O79</f>
        <v>#ERROR!</v>
      </c>
      <c r="J79" s="34" t="str">
        <f aca="false">H79+I79</f>
        <v>#ERROR!</v>
      </c>
      <c r="K79" s="34" t="str">
        <f aca="false">H79*F79</f>
        <v>#ERROR!</v>
      </c>
      <c r="L79" s="34" t="str">
        <f aca="false">I79*F79</f>
        <v>#ERROR!</v>
      </c>
      <c r="M79" s="34" t="str">
        <f aca="false">J79*F79</f>
        <v>#ERROR!</v>
      </c>
      <c r="N79" s="4"/>
    </row>
    <row r="80" customFormat="false" ht="39" hidden="false" customHeight="true" outlineLevel="0" collapsed="false">
      <c r="A80" s="30" t="s">
        <v>166</v>
      </c>
      <c r="B80" s="30" t="s">
        <v>167</v>
      </c>
      <c r="C80" s="31" t="s">
        <v>48</v>
      </c>
      <c r="D80" s="34" t="n">
        <v>260</v>
      </c>
      <c r="E80" s="34" t="str">
        <f aca="false">[1]CPUs!I701</f>
        <v>#ERROR!</v>
      </c>
      <c r="F80" s="34" t="str">
        <f aca="false">[1]CPUs!J705</f>
        <v>#ERROR!</v>
      </c>
      <c r="G80" s="34" t="str">
        <f aca="false">TRUNC(D80 * F80, 2)</f>
        <v>#ERROR!</v>
      </c>
      <c r="H80" s="34"/>
      <c r="I80" s="34" t="str">
        <f aca="false">[1]CPUs!O80</f>
        <v>#ERROR!</v>
      </c>
      <c r="J80" s="34" t="str">
        <f aca="false">H80+I80</f>
        <v>#ERROR!</v>
      </c>
      <c r="K80" s="34" t="str">
        <f aca="false">H80*F80</f>
        <v>#ERROR!</v>
      </c>
      <c r="L80" s="34" t="str">
        <f aca="false">I80*F80</f>
        <v>#ERROR!</v>
      </c>
      <c r="M80" s="34" t="str">
        <f aca="false">J80*F80</f>
        <v>#ERROR!</v>
      </c>
      <c r="N80" s="4"/>
    </row>
    <row r="81" customFormat="false" ht="51.75" hidden="false" customHeight="true" outlineLevel="0" collapsed="false">
      <c r="A81" s="30" t="s">
        <v>168</v>
      </c>
      <c r="B81" s="30" t="s">
        <v>169</v>
      </c>
      <c r="C81" s="31" t="s">
        <v>48</v>
      </c>
      <c r="D81" s="34" t="n">
        <v>124</v>
      </c>
      <c r="E81" s="34" t="str">
        <f aca="false">[1]CPUs!I708</f>
        <v>#ERROR!</v>
      </c>
      <c r="F81" s="34" t="str">
        <f aca="false">[1]CPUs!J715</f>
        <v>#ERROR!</v>
      </c>
      <c r="G81" s="34" t="str">
        <f aca="false">TRUNC(D81 * F81, 2)</f>
        <v>#ERROR!</v>
      </c>
      <c r="H81" s="34"/>
      <c r="I81" s="34" t="str">
        <f aca="false">[1]CPUs!O81</f>
        <v>#ERROR!</v>
      </c>
      <c r="J81" s="34" t="str">
        <f aca="false">H81+I81</f>
        <v>#ERROR!</v>
      </c>
      <c r="K81" s="34" t="str">
        <f aca="false">H81*F81</f>
        <v>#ERROR!</v>
      </c>
      <c r="L81" s="34" t="str">
        <f aca="false">I81*F81</f>
        <v>#ERROR!</v>
      </c>
      <c r="M81" s="34" t="str">
        <f aca="false">J81*F81</f>
        <v>#ERROR!</v>
      </c>
      <c r="N81" s="4"/>
    </row>
    <row r="82" customFormat="false" ht="51.75" hidden="false" customHeight="true" outlineLevel="0" collapsed="false">
      <c r="A82" s="30" t="s">
        <v>170</v>
      </c>
      <c r="B82" s="30" t="s">
        <v>171</v>
      </c>
      <c r="C82" s="31" t="s">
        <v>48</v>
      </c>
      <c r="D82" s="34" t="n">
        <v>260</v>
      </c>
      <c r="E82" s="34" t="str">
        <f aca="false">[1]CPUs!I718</f>
        <v>#ERROR!</v>
      </c>
      <c r="F82" s="34" t="str">
        <f aca="false">[1]CPUs!J725</f>
        <v>#ERROR!</v>
      </c>
      <c r="G82" s="34" t="str">
        <f aca="false">TRUNC(D82 * F82, 2)</f>
        <v>#ERROR!</v>
      </c>
      <c r="H82" s="34"/>
      <c r="I82" s="34" t="str">
        <f aca="false">[1]CPUs!O82</f>
        <v>#ERROR!</v>
      </c>
      <c r="J82" s="34" t="str">
        <f aca="false">H82+I82</f>
        <v>#ERROR!</v>
      </c>
      <c r="K82" s="34" t="str">
        <f aca="false">H82*F82</f>
        <v>#ERROR!</v>
      </c>
      <c r="L82" s="34" t="str">
        <f aca="false">I82*F82</f>
        <v>#ERROR!</v>
      </c>
      <c r="M82" s="34" t="str">
        <f aca="false">J82*F82</f>
        <v>#ERROR!</v>
      </c>
      <c r="N82" s="4"/>
    </row>
    <row r="83" customFormat="false" ht="25.5" hidden="false" customHeight="true" outlineLevel="0" collapsed="false">
      <c r="A83" s="30" t="s">
        <v>172</v>
      </c>
      <c r="B83" s="30" t="s">
        <v>173</v>
      </c>
      <c r="C83" s="31" t="s">
        <v>174</v>
      </c>
      <c r="D83" s="34" t="n">
        <v>59.58</v>
      </c>
      <c r="E83" s="34" t="str">
        <f aca="false">[1]CPUs!I728</f>
        <v>#ERROR!</v>
      </c>
      <c r="F83" s="34" t="str">
        <f aca="false">[1]CPUs!J731</f>
        <v>#ERROR!</v>
      </c>
      <c r="G83" s="34" t="str">
        <f aca="false">TRUNC(D83 * F83, 2)</f>
        <v>#ERROR!</v>
      </c>
      <c r="H83" s="34"/>
      <c r="I83" s="34" t="str">
        <f aca="false">[1]CPUs!O83</f>
        <v>#ERROR!</v>
      </c>
      <c r="J83" s="34" t="str">
        <f aca="false">H83+I83</f>
        <v>#ERROR!</v>
      </c>
      <c r="K83" s="34" t="str">
        <f aca="false">H83*F83</f>
        <v>#ERROR!</v>
      </c>
      <c r="L83" s="34" t="str">
        <f aca="false">I83*F83</f>
        <v>#ERROR!</v>
      </c>
      <c r="M83" s="34" t="str">
        <f aca="false">J83*F83</f>
        <v>#ERROR!</v>
      </c>
      <c r="N83" s="4"/>
    </row>
    <row r="84" customFormat="false" ht="24" hidden="false" customHeight="true" outlineLevel="0" collapsed="false">
      <c r="A84" s="35" t="s">
        <v>175</v>
      </c>
      <c r="B84" s="35" t="s">
        <v>176</v>
      </c>
      <c r="C84" s="35"/>
      <c r="D84" s="39"/>
      <c r="E84" s="38"/>
      <c r="F84" s="38"/>
      <c r="G84" s="39" t="str">
        <f aca="false">SUM(G85:G87)</f>
        <v>#ERROR!</v>
      </c>
      <c r="H84" s="39"/>
      <c r="I84" s="38"/>
      <c r="J84" s="39"/>
      <c r="K84" s="39" t="str">
        <f aca="false">SUM(K85:K87)</f>
        <v>#ERROR!</v>
      </c>
      <c r="L84" s="39" t="str">
        <f aca="false">SUM(L85:L87)</f>
        <v>#ERROR!</v>
      </c>
      <c r="M84" s="39" t="str">
        <f aca="false">SUM(M85:M87)</f>
        <v>#ERROR!</v>
      </c>
      <c r="N84" s="4"/>
    </row>
    <row r="85" customFormat="false" ht="25.5" hidden="false" customHeight="true" outlineLevel="0" collapsed="false">
      <c r="A85" s="30" t="s">
        <v>177</v>
      </c>
      <c r="B85" s="30" t="s">
        <v>178</v>
      </c>
      <c r="C85" s="31" t="s">
        <v>48</v>
      </c>
      <c r="D85" s="34" t="n">
        <v>2383.16</v>
      </c>
      <c r="E85" s="34" t="str">
        <f aca="false">[1]CPUs!I734</f>
        <v>#ERROR!</v>
      </c>
      <c r="F85" s="34" t="str">
        <f aca="false">[1]CPUs!J737</f>
        <v>#ERROR!</v>
      </c>
      <c r="G85" s="34" t="str">
        <f aca="false">TRUNC(D85 * F85, 2)</f>
        <v>#ERROR!</v>
      </c>
      <c r="H85" s="34"/>
      <c r="I85" s="34" t="str">
        <f aca="false">[1]CPUs!O85</f>
        <v>#ERROR!</v>
      </c>
      <c r="J85" s="34" t="str">
        <f aca="false">H85+I85</f>
        <v>#ERROR!</v>
      </c>
      <c r="K85" s="34" t="str">
        <f aca="false">H85*F85</f>
        <v>#ERROR!</v>
      </c>
      <c r="L85" s="34" t="str">
        <f aca="false">I85*F85</f>
        <v>#ERROR!</v>
      </c>
      <c r="M85" s="34" t="str">
        <f aca="false">J85*F85</f>
        <v>#ERROR!</v>
      </c>
      <c r="N85" s="4"/>
    </row>
    <row r="86" customFormat="false" ht="25.5" hidden="false" customHeight="true" outlineLevel="0" collapsed="false">
      <c r="A86" s="30" t="s">
        <v>179</v>
      </c>
      <c r="B86" s="30" t="s">
        <v>180</v>
      </c>
      <c r="C86" s="31" t="s">
        <v>48</v>
      </c>
      <c r="D86" s="34" t="n">
        <v>71.49</v>
      </c>
      <c r="E86" s="34" t="str">
        <f aca="false">[1]CPUs!I740</f>
        <v>#ERROR!</v>
      </c>
      <c r="F86" s="34" t="str">
        <f aca="false">[1]CPUs!J743</f>
        <v>#ERROR!</v>
      </c>
      <c r="G86" s="34" t="str">
        <f aca="false">TRUNC(D86 * F86, 2)</f>
        <v>#ERROR!</v>
      </c>
      <c r="H86" s="34"/>
      <c r="I86" s="34" t="str">
        <f aca="false">[1]CPUs!O86</f>
        <v>#ERROR!</v>
      </c>
      <c r="J86" s="34" t="str">
        <f aca="false">H86+I86</f>
        <v>#ERROR!</v>
      </c>
      <c r="K86" s="34" t="str">
        <f aca="false">H86*F86</f>
        <v>#ERROR!</v>
      </c>
      <c r="L86" s="34" t="str">
        <f aca="false">I86*F86</f>
        <v>#ERROR!</v>
      </c>
      <c r="M86" s="34" t="str">
        <f aca="false">J86*F86</f>
        <v>#ERROR!</v>
      </c>
      <c r="N86" s="4"/>
    </row>
    <row r="87" customFormat="false" ht="39" hidden="false" customHeight="true" outlineLevel="0" collapsed="false">
      <c r="A87" s="30" t="s">
        <v>181</v>
      </c>
      <c r="B87" s="30" t="s">
        <v>182</v>
      </c>
      <c r="C87" s="31" t="s">
        <v>48</v>
      </c>
      <c r="D87" s="34" t="n">
        <v>3098.11</v>
      </c>
      <c r="E87" s="34" t="str">
        <f aca="false">[1]CPUs!I746</f>
        <v>#ERROR!</v>
      </c>
      <c r="F87" s="34" t="str">
        <f aca="false">[1]CPUs!J754</f>
        <v>#ERROR!</v>
      </c>
      <c r="G87" s="34" t="str">
        <f aca="false">TRUNC(D87 * F87, 2)</f>
        <v>#ERROR!</v>
      </c>
      <c r="H87" s="34"/>
      <c r="I87" s="34" t="str">
        <f aca="false">[1]CPUs!O87</f>
        <v>#ERROR!</v>
      </c>
      <c r="J87" s="34" t="str">
        <f aca="false">H87+I87</f>
        <v>#ERROR!</v>
      </c>
      <c r="K87" s="34" t="str">
        <f aca="false">H87*F87</f>
        <v>#ERROR!</v>
      </c>
      <c r="L87" s="34" t="str">
        <f aca="false">I87*F87</f>
        <v>#ERROR!</v>
      </c>
      <c r="M87" s="34" t="str">
        <f aca="false">J87*F87</f>
        <v>#ERROR!</v>
      </c>
      <c r="N87" s="4"/>
    </row>
    <row r="88" customFormat="false" ht="24" hidden="false" customHeight="true" outlineLevel="0" collapsed="false">
      <c r="A88" s="35" t="s">
        <v>183</v>
      </c>
      <c r="B88" s="35" t="s">
        <v>184</v>
      </c>
      <c r="C88" s="35"/>
      <c r="D88" s="39"/>
      <c r="E88" s="38"/>
      <c r="F88" s="38"/>
      <c r="G88" s="39" t="str">
        <f aca="false">G89+G94+G97</f>
        <v>#ERROR!</v>
      </c>
      <c r="H88" s="39"/>
      <c r="I88" s="38"/>
      <c r="J88" s="39"/>
      <c r="K88" s="39" t="str">
        <f aca="false">K89+K94+K97</f>
        <v>#ERROR!</v>
      </c>
      <c r="L88" s="39" t="str">
        <f aca="false">L89+L94+L97</f>
        <v>#ERROR!</v>
      </c>
      <c r="M88" s="39" t="str">
        <f aca="false">M89+M94+M97</f>
        <v>#ERROR!</v>
      </c>
      <c r="N88" s="4"/>
    </row>
    <row r="89" customFormat="false" ht="24" hidden="false" customHeight="true" outlineLevel="0" collapsed="false">
      <c r="A89" s="35" t="s">
        <v>185</v>
      </c>
      <c r="B89" s="35" t="s">
        <v>186</v>
      </c>
      <c r="C89" s="35"/>
      <c r="D89" s="39"/>
      <c r="E89" s="38"/>
      <c r="F89" s="38"/>
      <c r="G89" s="39" t="str">
        <f aca="false">SUM(G90:G93)</f>
        <v>#ERROR!</v>
      </c>
      <c r="H89" s="39"/>
      <c r="I89" s="38"/>
      <c r="J89" s="39"/>
      <c r="K89" s="39" t="str">
        <f aca="false">SUM(K90:K93)</f>
        <v>#ERROR!</v>
      </c>
      <c r="L89" s="39" t="str">
        <f aca="false">SUM(L90:L93)</f>
        <v>#ERROR!</v>
      </c>
      <c r="M89" s="39" t="str">
        <f aca="false">SUM(M90:M93)</f>
        <v>#ERROR!</v>
      </c>
      <c r="N89" s="4"/>
    </row>
    <row r="90" customFormat="false" ht="64.5" hidden="false" customHeight="true" outlineLevel="0" collapsed="false">
      <c r="A90" s="30" t="s">
        <v>187</v>
      </c>
      <c r="B90" s="30" t="s">
        <v>188</v>
      </c>
      <c r="C90" s="31" t="s">
        <v>33</v>
      </c>
      <c r="D90" s="34" t="n">
        <v>3991.37</v>
      </c>
      <c r="E90" s="34" t="str">
        <f aca="false">[1]CPUs!I757</f>
        <v>#ERROR!</v>
      </c>
      <c r="F90" s="34" t="str">
        <f aca="false">[1]CPUs!J762</f>
        <v>#ERROR!</v>
      </c>
      <c r="G90" s="34" t="str">
        <f aca="false">TRUNC(D90 * F90, 2)</f>
        <v>#ERROR!</v>
      </c>
      <c r="H90" s="34"/>
      <c r="I90" s="34" t="str">
        <f aca="false">[1]CPUs!O90</f>
        <v>#ERROR!</v>
      </c>
      <c r="J90" s="34" t="str">
        <f aca="false">H90+I90</f>
        <v>#ERROR!</v>
      </c>
      <c r="K90" s="34" t="str">
        <f aca="false">H90*F90</f>
        <v>#ERROR!</v>
      </c>
      <c r="L90" s="34" t="str">
        <f aca="false">I90*F90</f>
        <v>#ERROR!</v>
      </c>
      <c r="M90" s="34" t="str">
        <f aca="false">J90*F90</f>
        <v>#ERROR!</v>
      </c>
      <c r="N90" s="4"/>
    </row>
    <row r="91" customFormat="false" ht="64.5" hidden="false" customHeight="true" outlineLevel="0" collapsed="false">
      <c r="A91" s="30" t="s">
        <v>189</v>
      </c>
      <c r="B91" s="30" t="s">
        <v>190</v>
      </c>
      <c r="C91" s="31" t="s">
        <v>33</v>
      </c>
      <c r="D91" s="34" t="n">
        <v>3991.37</v>
      </c>
      <c r="E91" s="34" t="str">
        <f aca="false">[1]CPUs!I765</f>
        <v>#ERROR!</v>
      </c>
      <c r="F91" s="34" t="str">
        <f aca="false">[1]CPUs!J770</f>
        <v>#ERROR!</v>
      </c>
      <c r="G91" s="34" t="str">
        <f aca="false">TRUNC(D91 * F91, 2)</f>
        <v>#ERROR!</v>
      </c>
      <c r="H91" s="34"/>
      <c r="I91" s="34" t="str">
        <f aca="false">[1]CPUs!O91</f>
        <v>#ERROR!</v>
      </c>
      <c r="J91" s="34" t="str">
        <f aca="false">H91+I91</f>
        <v>#ERROR!</v>
      </c>
      <c r="K91" s="34" t="str">
        <f aca="false">H91*F91</f>
        <v>#ERROR!</v>
      </c>
      <c r="L91" s="34" t="str">
        <f aca="false">I91*F91</f>
        <v>#ERROR!</v>
      </c>
      <c r="M91" s="34" t="str">
        <f aca="false">J91*F91</f>
        <v>#ERROR!</v>
      </c>
      <c r="N91" s="4"/>
    </row>
    <row r="92" customFormat="false" ht="51.75" hidden="false" customHeight="true" outlineLevel="0" collapsed="false">
      <c r="A92" s="30" t="s">
        <v>191</v>
      </c>
      <c r="B92" s="30" t="s">
        <v>192</v>
      </c>
      <c r="C92" s="31" t="s">
        <v>33</v>
      </c>
      <c r="D92" s="34" t="n">
        <v>1001.76</v>
      </c>
      <c r="E92" s="34" t="str">
        <f aca="false">[1]CPUs!I773</f>
        <v>#ERROR!</v>
      </c>
      <c r="F92" s="34" t="str">
        <f aca="false">[1]CPUs!J780</f>
        <v>#ERROR!</v>
      </c>
      <c r="G92" s="34" t="str">
        <f aca="false">TRUNC(D92 * F92, 2)</f>
        <v>#ERROR!</v>
      </c>
      <c r="H92" s="34"/>
      <c r="I92" s="34" t="str">
        <f aca="false">[1]CPUs!O92</f>
        <v>#ERROR!</v>
      </c>
      <c r="J92" s="34" t="str">
        <f aca="false">H92+I92</f>
        <v>#ERROR!</v>
      </c>
      <c r="K92" s="34" t="str">
        <f aca="false">H92*F92</f>
        <v>#ERROR!</v>
      </c>
      <c r="L92" s="34" t="str">
        <f aca="false">I92*F92</f>
        <v>#ERROR!</v>
      </c>
      <c r="M92" s="34" t="str">
        <f aca="false">J92*F92</f>
        <v>#ERROR!</v>
      </c>
      <c r="N92" s="4"/>
    </row>
    <row r="93" customFormat="false" ht="24" hidden="false" customHeight="true" outlineLevel="0" collapsed="false">
      <c r="A93" s="30" t="s">
        <v>193</v>
      </c>
      <c r="B93" s="30" t="s">
        <v>194</v>
      </c>
      <c r="C93" s="31" t="s">
        <v>48</v>
      </c>
      <c r="D93" s="34" t="n">
        <v>1947.7</v>
      </c>
      <c r="E93" s="34" t="str">
        <f aca="false">[1]CPUs!I783</f>
        <v>#ERROR!</v>
      </c>
      <c r="F93" s="34" t="str">
        <f aca="false">[1]CPUs!J789</f>
        <v>#ERROR!</v>
      </c>
      <c r="G93" s="34" t="str">
        <f aca="false">TRUNC(D93 * F93, 2)</f>
        <v>#ERROR!</v>
      </c>
      <c r="H93" s="34"/>
      <c r="I93" s="34" t="str">
        <f aca="false">[1]CPUs!O93</f>
        <v>#ERROR!</v>
      </c>
      <c r="J93" s="34" t="str">
        <f aca="false">H93+I93</f>
        <v>#ERROR!</v>
      </c>
      <c r="K93" s="34" t="str">
        <f aca="false">H93*F93</f>
        <v>#ERROR!</v>
      </c>
      <c r="L93" s="34" t="str">
        <f aca="false">I93*F93</f>
        <v>#ERROR!</v>
      </c>
      <c r="M93" s="34" t="str">
        <f aca="false">J93*F93</f>
        <v>#ERROR!</v>
      </c>
      <c r="N93" s="4"/>
    </row>
    <row r="94" customFormat="false" ht="24" hidden="false" customHeight="true" outlineLevel="0" collapsed="false">
      <c r="A94" s="35" t="s">
        <v>195</v>
      </c>
      <c r="B94" s="35" t="s">
        <v>196</v>
      </c>
      <c r="C94" s="35"/>
      <c r="D94" s="39"/>
      <c r="E94" s="38"/>
      <c r="F94" s="38"/>
      <c r="G94" s="39" t="str">
        <f aca="false">SUM(G95:G96)</f>
        <v>#ERROR!</v>
      </c>
      <c r="H94" s="39"/>
      <c r="I94" s="38"/>
      <c r="J94" s="39"/>
      <c r="K94" s="39" t="str">
        <f aca="false">SUM(K95:K96)</f>
        <v>#ERROR!</v>
      </c>
      <c r="L94" s="39" t="str">
        <f aca="false">SUM(L95:L96)</f>
        <v>#ERROR!</v>
      </c>
      <c r="M94" s="39" t="str">
        <f aca="false">SUM(M95:M96)</f>
        <v>#ERROR!</v>
      </c>
      <c r="N94" s="4"/>
    </row>
    <row r="95" customFormat="false" ht="51.75" hidden="false" customHeight="true" outlineLevel="0" collapsed="false">
      <c r="A95" s="30" t="s">
        <v>197</v>
      </c>
      <c r="B95" s="30" t="s">
        <v>198</v>
      </c>
      <c r="C95" s="31" t="s">
        <v>33</v>
      </c>
      <c r="D95" s="34" t="n">
        <v>3121.87</v>
      </c>
      <c r="E95" s="34" t="str">
        <f aca="false">[1]CPUs!I792</f>
        <v>#ERROR!</v>
      </c>
      <c r="F95" s="34" t="str">
        <f aca="false">[1]CPUs!J798</f>
        <v>#ERROR!</v>
      </c>
      <c r="G95" s="34" t="str">
        <f aca="false">TRUNC(D95 * F95, 2)</f>
        <v>#ERROR!</v>
      </c>
      <c r="H95" s="34"/>
      <c r="I95" s="34" t="str">
        <f aca="false">[1]CPUs!O95</f>
        <v>#ERROR!</v>
      </c>
      <c r="J95" s="34" t="str">
        <f aca="false">H95+I95</f>
        <v>#ERROR!</v>
      </c>
      <c r="K95" s="34" t="str">
        <f aca="false">H95*F95</f>
        <v>#ERROR!</v>
      </c>
      <c r="L95" s="34" t="str">
        <f aca="false">I95*F95</f>
        <v>#ERROR!</v>
      </c>
      <c r="M95" s="34" t="str">
        <f aca="false">J95*F95</f>
        <v>#ERROR!</v>
      </c>
      <c r="N95" s="4"/>
    </row>
    <row r="96" customFormat="false" ht="51.75" hidden="false" customHeight="true" outlineLevel="0" collapsed="false">
      <c r="A96" s="30" t="s">
        <v>199</v>
      </c>
      <c r="B96" s="30" t="s">
        <v>200</v>
      </c>
      <c r="C96" s="31" t="s">
        <v>33</v>
      </c>
      <c r="D96" s="34" t="n">
        <v>3121.87</v>
      </c>
      <c r="E96" s="34" t="str">
        <f aca="false">[1]CPUs!I801</f>
        <v>#ERROR!</v>
      </c>
      <c r="F96" s="34" t="str">
        <f aca="false">[1]CPUs!J806</f>
        <v>#ERROR!</v>
      </c>
      <c r="G96" s="34" t="str">
        <f aca="false">TRUNC(D96 * F96, 2)</f>
        <v>#ERROR!</v>
      </c>
      <c r="H96" s="34"/>
      <c r="I96" s="34" t="str">
        <f aca="false">[1]CPUs!O96</f>
        <v>#ERROR!</v>
      </c>
      <c r="J96" s="34" t="str">
        <f aca="false">H96+I96</f>
        <v>#ERROR!</v>
      </c>
      <c r="K96" s="34" t="str">
        <f aca="false">H96*F96</f>
        <v>#ERROR!</v>
      </c>
      <c r="L96" s="34" t="str">
        <f aca="false">I96*F96</f>
        <v>#ERROR!</v>
      </c>
      <c r="M96" s="34" t="str">
        <f aca="false">J96*F96</f>
        <v>#ERROR!</v>
      </c>
      <c r="N96" s="4"/>
    </row>
    <row r="97" customFormat="false" ht="24" hidden="false" customHeight="true" outlineLevel="0" collapsed="false">
      <c r="A97" s="35" t="s">
        <v>201</v>
      </c>
      <c r="B97" s="35" t="s">
        <v>202</v>
      </c>
      <c r="C97" s="35"/>
      <c r="D97" s="39"/>
      <c r="E97" s="38"/>
      <c r="F97" s="38"/>
      <c r="G97" s="39" t="str">
        <f aca="false">SUM(G98)</f>
        <v>#ERROR!</v>
      </c>
      <c r="H97" s="39"/>
      <c r="I97" s="38"/>
      <c r="J97" s="39"/>
      <c r="K97" s="39" t="str">
        <f aca="false">SUM(K98)</f>
        <v>#ERROR!</v>
      </c>
      <c r="L97" s="39" t="str">
        <f aca="false">SUM(L98)</f>
        <v>#ERROR!</v>
      </c>
      <c r="M97" s="39" t="str">
        <f aca="false">SUM(M98)</f>
        <v>#ERROR!</v>
      </c>
      <c r="N97" s="4"/>
    </row>
    <row r="98" customFormat="false" ht="25.5" hidden="false" customHeight="true" outlineLevel="0" collapsed="false">
      <c r="A98" s="30" t="s">
        <v>203</v>
      </c>
      <c r="B98" s="30" t="s">
        <v>204</v>
      </c>
      <c r="C98" s="31" t="s">
        <v>33</v>
      </c>
      <c r="D98" s="34" t="n">
        <v>921.15</v>
      </c>
      <c r="E98" s="34" t="str">
        <f aca="false">[1]CPUs!I810</f>
        <v>#ERROR!</v>
      </c>
      <c r="F98" s="34" t="str">
        <f aca="false">[1]CPUs!J813</f>
        <v>#ERROR!</v>
      </c>
      <c r="G98" s="34" t="str">
        <f aca="false">TRUNC(D98 * F98, 2)</f>
        <v>#ERROR!</v>
      </c>
      <c r="H98" s="34"/>
      <c r="I98" s="34" t="str">
        <f aca="false">[1]CPUs!O98</f>
        <v>#ERROR!</v>
      </c>
      <c r="J98" s="34" t="str">
        <f aca="false">H98+I98</f>
        <v>#ERROR!</v>
      </c>
      <c r="K98" s="34" t="str">
        <f aca="false">H98*F98</f>
        <v>#ERROR!</v>
      </c>
      <c r="L98" s="34" t="str">
        <f aca="false">I98*F98</f>
        <v>#ERROR!</v>
      </c>
      <c r="M98" s="34" t="str">
        <f aca="false">J98*F98</f>
        <v>#ERROR!</v>
      </c>
      <c r="N98" s="4"/>
    </row>
    <row r="99" customFormat="false" ht="24" hidden="false" customHeight="true" outlineLevel="0" collapsed="false">
      <c r="A99" s="35" t="s">
        <v>205</v>
      </c>
      <c r="B99" s="35" t="s">
        <v>206</v>
      </c>
      <c r="C99" s="35"/>
      <c r="D99" s="39"/>
      <c r="E99" s="38"/>
      <c r="F99" s="38"/>
      <c r="G99" s="39" t="str">
        <f aca="false">G100+G104</f>
        <v>#ERROR!</v>
      </c>
      <c r="H99" s="39"/>
      <c r="I99" s="38"/>
      <c r="J99" s="39"/>
      <c r="K99" s="39" t="str">
        <f aca="false">K100+K104</f>
        <v>#ERROR!</v>
      </c>
      <c r="L99" s="39" t="str">
        <f aca="false">L100+L104</f>
        <v>#ERROR!</v>
      </c>
      <c r="M99" s="39" t="str">
        <f aca="false">M100+M104</f>
        <v>#ERROR!</v>
      </c>
      <c r="N99" s="4"/>
    </row>
    <row r="100" customFormat="false" ht="24" hidden="false" customHeight="true" outlineLevel="0" collapsed="false">
      <c r="A100" s="35" t="s">
        <v>207</v>
      </c>
      <c r="B100" s="35" t="s">
        <v>208</v>
      </c>
      <c r="C100" s="35"/>
      <c r="D100" s="39"/>
      <c r="E100" s="38"/>
      <c r="F100" s="38"/>
      <c r="G100" s="39" t="str">
        <f aca="false">SUM(G101:G103)</f>
        <v>#ERROR!</v>
      </c>
      <c r="H100" s="39"/>
      <c r="I100" s="38"/>
      <c r="J100" s="39"/>
      <c r="K100" s="39" t="str">
        <f aca="false">SUM(K101:K103)</f>
        <v>#ERROR!</v>
      </c>
      <c r="L100" s="39" t="str">
        <f aca="false">SUM(L101:L103)</f>
        <v>#ERROR!</v>
      </c>
      <c r="M100" s="39" t="str">
        <f aca="false">SUM(M101:M103)</f>
        <v>#ERROR!</v>
      </c>
      <c r="N100" s="4"/>
    </row>
    <row r="101" customFormat="false" ht="25.5" hidden="false" customHeight="true" outlineLevel="0" collapsed="false">
      <c r="A101" s="30" t="s">
        <v>209</v>
      </c>
      <c r="B101" s="30" t="s">
        <v>210</v>
      </c>
      <c r="C101" s="31" t="s">
        <v>33</v>
      </c>
      <c r="D101" s="34" t="n">
        <v>6284.36</v>
      </c>
      <c r="E101" s="34" t="str">
        <f aca="false">[1]CPUs!I816</f>
        <v>#ERROR!</v>
      </c>
      <c r="F101" s="34" t="str">
        <f aca="false">[1]CPUs!J821</f>
        <v>#ERROR!</v>
      </c>
      <c r="G101" s="34" t="str">
        <f aca="false">TRUNC(D101 * F101, 2)</f>
        <v>#ERROR!</v>
      </c>
      <c r="H101" s="34"/>
      <c r="I101" s="34" t="str">
        <f aca="false">[1]CPUs!O101</f>
        <v>#ERROR!</v>
      </c>
      <c r="J101" s="34" t="str">
        <f aca="false">H101+I101</f>
        <v>#ERROR!</v>
      </c>
      <c r="K101" s="34" t="str">
        <f aca="false">H101*F101</f>
        <v>#ERROR!</v>
      </c>
      <c r="L101" s="34" t="str">
        <f aca="false">I101*F101</f>
        <v>#ERROR!</v>
      </c>
      <c r="M101" s="34" t="str">
        <f aca="false">J101*F101</f>
        <v>#ERROR!</v>
      </c>
      <c r="N101" s="4"/>
    </row>
    <row r="102" customFormat="false" ht="25.5" hidden="false" customHeight="true" outlineLevel="0" collapsed="false">
      <c r="A102" s="30" t="s">
        <v>211</v>
      </c>
      <c r="B102" s="30" t="s">
        <v>212</v>
      </c>
      <c r="C102" s="31" t="s">
        <v>33</v>
      </c>
      <c r="D102" s="34" t="n">
        <v>6284.36</v>
      </c>
      <c r="E102" s="34" t="str">
        <f aca="false">[1]CPUs!I824</f>
        <v>#ERROR!</v>
      </c>
      <c r="F102" s="34" t="str">
        <f aca="false">[1]CPUs!J830</f>
        <v>#ERROR!</v>
      </c>
      <c r="G102" s="34" t="str">
        <f aca="false">TRUNC(D102 * F102, 2)</f>
        <v>#ERROR!</v>
      </c>
      <c r="H102" s="34"/>
      <c r="I102" s="34" t="str">
        <f aca="false">[1]CPUs!O102</f>
        <v>#ERROR!</v>
      </c>
      <c r="J102" s="34" t="str">
        <f aca="false">H102+I102</f>
        <v>#ERROR!</v>
      </c>
      <c r="K102" s="34" t="str">
        <f aca="false">H102*F102</f>
        <v>#ERROR!</v>
      </c>
      <c r="L102" s="34" t="str">
        <f aca="false">I102*F102</f>
        <v>#ERROR!</v>
      </c>
      <c r="M102" s="34" t="str">
        <f aca="false">J102*F102</f>
        <v>#ERROR!</v>
      </c>
      <c r="N102" s="4"/>
    </row>
    <row r="103" customFormat="false" ht="25.5" hidden="false" customHeight="true" outlineLevel="0" collapsed="false">
      <c r="A103" s="30" t="s">
        <v>213</v>
      </c>
      <c r="B103" s="30" t="s">
        <v>214</v>
      </c>
      <c r="C103" s="31" t="s">
        <v>33</v>
      </c>
      <c r="D103" s="34" t="n">
        <v>6284.36</v>
      </c>
      <c r="E103" s="34" t="str">
        <f aca="false">[1]CPUs!I833</f>
        <v>#ERROR!</v>
      </c>
      <c r="F103" s="34" t="str">
        <f aca="false">[1]CPUs!J838</f>
        <v>#ERROR!</v>
      </c>
      <c r="G103" s="34" t="str">
        <f aca="false">TRUNC(D103 * F103, 2)</f>
        <v>#ERROR!</v>
      </c>
      <c r="H103" s="34"/>
      <c r="I103" s="34" t="str">
        <f aca="false">[1]CPUs!O103</f>
        <v>#ERROR!</v>
      </c>
      <c r="J103" s="34" t="str">
        <f aca="false">H103+I103</f>
        <v>#ERROR!</v>
      </c>
      <c r="K103" s="34" t="str">
        <f aca="false">H103*F103</f>
        <v>#ERROR!</v>
      </c>
      <c r="L103" s="34" t="str">
        <f aca="false">I103*F103</f>
        <v>#ERROR!</v>
      </c>
      <c r="M103" s="34" t="str">
        <f aca="false">J103*F103</f>
        <v>#ERROR!</v>
      </c>
      <c r="N103" s="4"/>
    </row>
    <row r="104" customFormat="false" ht="24" hidden="false" customHeight="true" outlineLevel="0" collapsed="false">
      <c r="A104" s="35" t="s">
        <v>215</v>
      </c>
      <c r="B104" s="35" t="s">
        <v>216</v>
      </c>
      <c r="C104" s="35"/>
      <c r="D104" s="39"/>
      <c r="E104" s="38"/>
      <c r="F104" s="38"/>
      <c r="G104" s="39" t="str">
        <f aca="false">SUM(G105:G108)</f>
        <v>#ERROR!</v>
      </c>
      <c r="H104" s="39"/>
      <c r="I104" s="38"/>
      <c r="J104" s="39"/>
      <c r="K104" s="39" t="str">
        <f aca="false">SUM(K105:K108)</f>
        <v>#ERROR!</v>
      </c>
      <c r="L104" s="39" t="str">
        <f aca="false">SUM(L105:L108)</f>
        <v>#ERROR!</v>
      </c>
      <c r="M104" s="39" t="str">
        <f aca="false">SUM(M105:M108)</f>
        <v>#ERROR!</v>
      </c>
      <c r="N104" s="4"/>
    </row>
    <row r="105" customFormat="false" ht="39" hidden="false" customHeight="true" outlineLevel="0" collapsed="false">
      <c r="A105" s="30" t="s">
        <v>217</v>
      </c>
      <c r="B105" s="30" t="s">
        <v>218</v>
      </c>
      <c r="C105" s="31" t="s">
        <v>33</v>
      </c>
      <c r="D105" s="34" t="n">
        <v>3121.87</v>
      </c>
      <c r="E105" s="34" t="str">
        <f aca="false">[1]CPUs!I841</f>
        <v>#ERROR!</v>
      </c>
      <c r="F105" s="34" t="str">
        <f aca="false">[1]CPUs!J846</f>
        <v>#ERROR!</v>
      </c>
      <c r="G105" s="34" t="str">
        <f aca="false">TRUNC(D105 * F105, 2)</f>
        <v>#ERROR!</v>
      </c>
      <c r="H105" s="34"/>
      <c r="I105" s="34" t="str">
        <f aca="false">[1]CPUs!O105</f>
        <v>#ERROR!</v>
      </c>
      <c r="J105" s="34" t="str">
        <f aca="false">H105+I105</f>
        <v>#ERROR!</v>
      </c>
      <c r="K105" s="34" t="str">
        <f aca="false">H105*F105</f>
        <v>#ERROR!</v>
      </c>
      <c r="L105" s="34" t="str">
        <f aca="false">I105*F105</f>
        <v>#ERROR!</v>
      </c>
      <c r="M105" s="34" t="str">
        <f aca="false">J105*F105</f>
        <v>#ERROR!</v>
      </c>
      <c r="N105" s="4"/>
    </row>
    <row r="106" customFormat="false" ht="39" hidden="false" customHeight="true" outlineLevel="0" collapsed="false">
      <c r="A106" s="30" t="s">
        <v>219</v>
      </c>
      <c r="B106" s="30" t="s">
        <v>220</v>
      </c>
      <c r="C106" s="31" t="s">
        <v>33</v>
      </c>
      <c r="D106" s="34" t="n">
        <v>3121.87</v>
      </c>
      <c r="E106" s="34" t="str">
        <f aca="false">[1]CPUs!I849</f>
        <v>#ERROR!</v>
      </c>
      <c r="F106" s="34" t="str">
        <f aca="false">[1]CPUs!J855</f>
        <v>#ERROR!</v>
      </c>
      <c r="G106" s="34" t="str">
        <f aca="false">TRUNC(D106 * F106, 2)</f>
        <v>#ERROR!</v>
      </c>
      <c r="H106" s="34"/>
      <c r="I106" s="34" t="str">
        <f aca="false">[1]CPUs!O106</f>
        <v>#ERROR!</v>
      </c>
      <c r="J106" s="34" t="str">
        <f aca="false">H106+I106</f>
        <v>#ERROR!</v>
      </c>
      <c r="K106" s="34" t="str">
        <f aca="false">H106*F106</f>
        <v>#ERROR!</v>
      </c>
      <c r="L106" s="34" t="str">
        <f aca="false">I106*F106</f>
        <v>#ERROR!</v>
      </c>
      <c r="M106" s="34" t="str">
        <f aca="false">J106*F106</f>
        <v>#ERROR!</v>
      </c>
      <c r="N106" s="4"/>
    </row>
    <row r="107" customFormat="false" ht="51.75" hidden="false" customHeight="true" outlineLevel="0" collapsed="false">
      <c r="A107" s="30" t="s">
        <v>221</v>
      </c>
      <c r="B107" s="30" t="s">
        <v>222</v>
      </c>
      <c r="C107" s="31" t="s">
        <v>33</v>
      </c>
      <c r="D107" s="34" t="n">
        <v>3121.87</v>
      </c>
      <c r="E107" s="34" t="str">
        <f aca="false">[1]CPUs!I858</f>
        <v>#ERROR!</v>
      </c>
      <c r="F107" s="34" t="str">
        <f aca="false">[1]CPUs!J863</f>
        <v>#ERROR!</v>
      </c>
      <c r="G107" s="34" t="str">
        <f aca="false">TRUNC(D107 * F107, 2)</f>
        <v>#ERROR!</v>
      </c>
      <c r="H107" s="34"/>
      <c r="I107" s="34" t="str">
        <f aca="false">[1]CPUs!O107</f>
        <v>#ERROR!</v>
      </c>
      <c r="J107" s="34" t="str">
        <f aca="false">H107+I107</f>
        <v>#ERROR!</v>
      </c>
      <c r="K107" s="34" t="str">
        <f aca="false">H107*F107</f>
        <v>#ERROR!</v>
      </c>
      <c r="L107" s="34" t="str">
        <f aca="false">I107*F107</f>
        <v>#ERROR!</v>
      </c>
      <c r="M107" s="34" t="str">
        <f aca="false">J107*F107</f>
        <v>#ERROR!</v>
      </c>
      <c r="N107" s="4"/>
    </row>
    <row r="108" customFormat="false" ht="25.5" hidden="false" customHeight="true" outlineLevel="0" collapsed="false">
      <c r="A108" s="30" t="s">
        <v>223</v>
      </c>
      <c r="B108" s="30" t="s">
        <v>224</v>
      </c>
      <c r="C108" s="31" t="s">
        <v>48</v>
      </c>
      <c r="D108" s="34" t="n">
        <v>336</v>
      </c>
      <c r="E108" s="34" t="str">
        <f aca="false">[1]CPUs!I866</f>
        <v>#ERROR!</v>
      </c>
      <c r="F108" s="34" t="str">
        <f aca="false">[1]CPUs!J873</f>
        <v>#ERROR!</v>
      </c>
      <c r="G108" s="34" t="str">
        <f aca="false">TRUNC(D108 * F108, 2)</f>
        <v>#ERROR!</v>
      </c>
      <c r="H108" s="34"/>
      <c r="I108" s="34" t="str">
        <f aca="false">[1]CPUs!O108</f>
        <v>#ERROR!</v>
      </c>
      <c r="J108" s="34" t="str">
        <f aca="false">H108+I108</f>
        <v>#ERROR!</v>
      </c>
      <c r="K108" s="34" t="str">
        <f aca="false">H108*F108</f>
        <v>#ERROR!</v>
      </c>
      <c r="L108" s="34" t="str">
        <f aca="false">I108*F108</f>
        <v>#ERROR!</v>
      </c>
      <c r="M108" s="34" t="str">
        <f aca="false">J108*F108</f>
        <v>#ERROR!</v>
      </c>
      <c r="N108" s="4"/>
    </row>
    <row r="109" customFormat="false" ht="24" hidden="false" customHeight="true" outlineLevel="0" collapsed="false">
      <c r="A109" s="35" t="s">
        <v>225</v>
      </c>
      <c r="B109" s="35" t="s">
        <v>226</v>
      </c>
      <c r="C109" s="35"/>
      <c r="D109" s="39"/>
      <c r="E109" s="38"/>
      <c r="F109" s="38"/>
      <c r="G109" s="39" t="str">
        <f aca="false">SUM(G110:G115)</f>
        <v>#ERROR!</v>
      </c>
      <c r="H109" s="39"/>
      <c r="I109" s="38"/>
      <c r="J109" s="39"/>
      <c r="K109" s="39" t="str">
        <f aca="false">SUM(K110:K115)</f>
        <v>#ERROR!</v>
      </c>
      <c r="L109" s="39" t="str">
        <f aca="false">SUM(L110:L115)</f>
        <v>#ERROR!</v>
      </c>
      <c r="M109" s="39" t="str">
        <f aca="false">SUM(M110:M115)</f>
        <v>#ERROR!</v>
      </c>
      <c r="N109" s="4"/>
    </row>
    <row r="110" customFormat="false" ht="39" hidden="false" customHeight="true" outlineLevel="0" collapsed="false">
      <c r="A110" s="30" t="s">
        <v>227</v>
      </c>
      <c r="B110" s="30" t="s">
        <v>228</v>
      </c>
      <c r="C110" s="31" t="s">
        <v>33</v>
      </c>
      <c r="D110" s="34" t="n">
        <v>1502.473</v>
      </c>
      <c r="E110" s="34" t="str">
        <f aca="false">[1]CPUs!I876</f>
        <v>#ERROR!</v>
      </c>
      <c r="F110" s="34" t="str">
        <f aca="false">[1]CPUs!J883</f>
        <v>#ERROR!</v>
      </c>
      <c r="G110" s="34" t="str">
        <f aca="false">TRUNC(D110 * F110, 2)</f>
        <v>#ERROR!</v>
      </c>
      <c r="H110" s="34"/>
      <c r="I110" s="34" t="str">
        <f aca="false">[1]CPUs!O110</f>
        <v>#ERROR!</v>
      </c>
      <c r="J110" s="34" t="str">
        <f aca="false">H110+I110</f>
        <v>#ERROR!</v>
      </c>
      <c r="K110" s="34" t="str">
        <f aca="false">H110*F110</f>
        <v>#ERROR!</v>
      </c>
      <c r="L110" s="34" t="str">
        <f aca="false">I110*F110</f>
        <v>#ERROR!</v>
      </c>
      <c r="M110" s="34" t="str">
        <f aca="false">J110*F110</f>
        <v>#ERROR!</v>
      </c>
      <c r="N110" s="4"/>
    </row>
    <row r="111" customFormat="false" ht="25.5" hidden="false" customHeight="true" outlineLevel="0" collapsed="false">
      <c r="A111" s="30" t="s">
        <v>229</v>
      </c>
      <c r="B111" s="30" t="s">
        <v>230</v>
      </c>
      <c r="C111" s="31" t="s">
        <v>33</v>
      </c>
      <c r="D111" s="34" t="n">
        <v>1502.473</v>
      </c>
      <c r="E111" s="34" t="str">
        <f aca="false">[1]CPUs!I886</f>
        <v>#ERROR!</v>
      </c>
      <c r="F111" s="34" t="str">
        <f aca="false">[1]CPUs!J891</f>
        <v>#ERROR!</v>
      </c>
      <c r="G111" s="34" t="str">
        <f aca="false">TRUNC(D111 * F111, 2)</f>
        <v>#ERROR!</v>
      </c>
      <c r="H111" s="34"/>
      <c r="I111" s="34" t="str">
        <f aca="false">[1]CPUs!O111</f>
        <v>#ERROR!</v>
      </c>
      <c r="J111" s="34" t="str">
        <f aca="false">H111+I111</f>
        <v>#ERROR!</v>
      </c>
      <c r="K111" s="34" t="str">
        <f aca="false">H111*F111</f>
        <v>#ERROR!</v>
      </c>
      <c r="L111" s="34" t="str">
        <f aca="false">I111*F111</f>
        <v>#ERROR!</v>
      </c>
      <c r="M111" s="34" t="str">
        <f aca="false">J111*F111</f>
        <v>#ERROR!</v>
      </c>
      <c r="N111" s="4"/>
    </row>
    <row r="112" customFormat="false" ht="39" hidden="false" customHeight="true" outlineLevel="0" collapsed="false">
      <c r="A112" s="30" t="s">
        <v>231</v>
      </c>
      <c r="B112" s="30" t="s">
        <v>232</v>
      </c>
      <c r="C112" s="31" t="s">
        <v>33</v>
      </c>
      <c r="D112" s="34" t="n">
        <v>675.21</v>
      </c>
      <c r="E112" s="34" t="str">
        <f aca="false">[1]CPUs!I894</f>
        <v>#ERROR!</v>
      </c>
      <c r="F112" s="34" t="str">
        <f aca="false">[1]CPUs!J900</f>
        <v>#ERROR!</v>
      </c>
      <c r="G112" s="34" t="str">
        <f aca="false">TRUNC(D112 * F112, 2)</f>
        <v>#ERROR!</v>
      </c>
      <c r="H112" s="34"/>
      <c r="I112" s="34" t="str">
        <f aca="false">[1]CPUs!O112</f>
        <v>#ERROR!</v>
      </c>
      <c r="J112" s="34" t="str">
        <f aca="false">H112+I112</f>
        <v>#ERROR!</v>
      </c>
      <c r="K112" s="34" t="str">
        <f aca="false">H112*F112</f>
        <v>#ERROR!</v>
      </c>
      <c r="L112" s="34" t="str">
        <f aca="false">I112*F112</f>
        <v>#ERROR!</v>
      </c>
      <c r="M112" s="34" t="str">
        <f aca="false">J112*F112</f>
        <v>#ERROR!</v>
      </c>
      <c r="N112" s="4"/>
    </row>
    <row r="113" customFormat="false" ht="39" hidden="false" customHeight="true" outlineLevel="0" collapsed="false">
      <c r="A113" s="30" t="s">
        <v>233</v>
      </c>
      <c r="B113" s="30" t="s">
        <v>234</v>
      </c>
      <c r="C113" s="31" t="s">
        <v>30</v>
      </c>
      <c r="D113" s="34" t="n">
        <v>65</v>
      </c>
      <c r="E113" s="34" t="str">
        <f aca="false">[1]CPUs!I903</f>
        <v>#ERROR!</v>
      </c>
      <c r="F113" s="34" t="str">
        <f aca="false">[1]CPUs!J909</f>
        <v>#ERROR!</v>
      </c>
      <c r="G113" s="34" t="str">
        <f aca="false">TRUNC(D113 * F113, 2)</f>
        <v>#ERROR!</v>
      </c>
      <c r="H113" s="34"/>
      <c r="I113" s="34" t="str">
        <f aca="false">[1]CPUs!O113</f>
        <v>#ERROR!</v>
      </c>
      <c r="J113" s="34" t="str">
        <f aca="false">H113+I113</f>
        <v>#ERROR!</v>
      </c>
      <c r="K113" s="34" t="str">
        <f aca="false">H113*F113</f>
        <v>#ERROR!</v>
      </c>
      <c r="L113" s="34" t="str">
        <f aca="false">I113*F113</f>
        <v>#ERROR!</v>
      </c>
      <c r="M113" s="34" t="str">
        <f aca="false">J113*F113</f>
        <v>#ERROR!</v>
      </c>
      <c r="N113" s="4"/>
    </row>
    <row r="114" customFormat="false" ht="25.5" hidden="false" customHeight="true" outlineLevel="0" collapsed="false">
      <c r="A114" s="30" t="s">
        <v>235</v>
      </c>
      <c r="B114" s="30" t="s">
        <v>236</v>
      </c>
      <c r="C114" s="31" t="s">
        <v>33</v>
      </c>
      <c r="D114" s="34" t="n">
        <v>47.1</v>
      </c>
      <c r="E114" s="34" t="str">
        <f aca="false">[1]CPUs!I912</f>
        <v>#ERROR!</v>
      </c>
      <c r="F114" s="34" t="str">
        <f aca="false">[1]CPUs!J917</f>
        <v>#ERROR!</v>
      </c>
      <c r="G114" s="34" t="str">
        <f aca="false">TRUNC(D114 * F114, 2)</f>
        <v>#ERROR!</v>
      </c>
      <c r="H114" s="34"/>
      <c r="I114" s="34" t="str">
        <f aca="false">[1]CPUs!O114</f>
        <v>#ERROR!</v>
      </c>
      <c r="J114" s="34" t="str">
        <f aca="false">H114+I114</f>
        <v>#ERROR!</v>
      </c>
      <c r="K114" s="34" t="str">
        <f aca="false">H114*F114</f>
        <v>#ERROR!</v>
      </c>
      <c r="L114" s="34" t="str">
        <f aca="false">I114*F114</f>
        <v>#ERROR!</v>
      </c>
      <c r="M114" s="34" t="str">
        <f aca="false">J114*F114</f>
        <v>#ERROR!</v>
      </c>
      <c r="N114" s="4"/>
    </row>
    <row r="115" customFormat="false" ht="51.75" hidden="false" customHeight="true" outlineLevel="0" collapsed="false">
      <c r="A115" s="30" t="s">
        <v>237</v>
      </c>
      <c r="B115" s="30" t="s">
        <v>238</v>
      </c>
      <c r="C115" s="31" t="s">
        <v>33</v>
      </c>
      <c r="D115" s="34" t="n">
        <v>2177.683</v>
      </c>
      <c r="E115" s="34" t="str">
        <f aca="false">[1]CPUs!I920</f>
        <v>#ERROR!</v>
      </c>
      <c r="F115" s="34" t="str">
        <f aca="false">[1]CPUs!J927</f>
        <v>#ERROR!</v>
      </c>
      <c r="G115" s="34" t="str">
        <f aca="false">TRUNC(D115 * F115, 2)</f>
        <v>#ERROR!</v>
      </c>
      <c r="H115" s="34"/>
      <c r="I115" s="34" t="str">
        <f aca="false">[1]CPUs!O115</f>
        <v>#ERROR!</v>
      </c>
      <c r="J115" s="34" t="str">
        <f aca="false">H115+I115</f>
        <v>#ERROR!</v>
      </c>
      <c r="K115" s="34" t="str">
        <f aca="false">H115*F115</f>
        <v>#ERROR!</v>
      </c>
      <c r="L115" s="34" t="str">
        <f aca="false">I115*F115</f>
        <v>#ERROR!</v>
      </c>
      <c r="M115" s="34" t="str">
        <f aca="false">J115*F115</f>
        <v>#ERROR!</v>
      </c>
      <c r="N115" s="4"/>
    </row>
    <row r="116" customFormat="false" ht="24" hidden="false" customHeight="true" outlineLevel="0" collapsed="false">
      <c r="A116" s="35" t="s">
        <v>239</v>
      </c>
      <c r="B116" s="35" t="s">
        <v>240</v>
      </c>
      <c r="C116" s="35"/>
      <c r="D116" s="39"/>
      <c r="E116" s="38"/>
      <c r="F116" s="38"/>
      <c r="G116" s="39" t="str">
        <f aca="false">SUM(G117:G130)</f>
        <v>#ERROR!</v>
      </c>
      <c r="H116" s="39"/>
      <c r="I116" s="38"/>
      <c r="J116" s="39"/>
      <c r="K116" s="39" t="str">
        <f aca="false">SUM(K117:K130)</f>
        <v>#ERROR!</v>
      </c>
      <c r="L116" s="39" t="str">
        <f aca="false">SUM(L117:L130)</f>
        <v>#ERROR!</v>
      </c>
      <c r="M116" s="39" t="str">
        <f aca="false">SUM(M117:M130)</f>
        <v>#ERROR!</v>
      </c>
      <c r="N116" s="4"/>
    </row>
    <row r="117" customFormat="false" ht="25.5" hidden="false" customHeight="true" outlineLevel="0" collapsed="false">
      <c r="A117" s="30" t="s">
        <v>241</v>
      </c>
      <c r="B117" s="30" t="s">
        <v>242</v>
      </c>
      <c r="C117" s="31" t="s">
        <v>33</v>
      </c>
      <c r="D117" s="34" t="n">
        <v>2970.02</v>
      </c>
      <c r="E117" s="34" t="str">
        <f aca="false">[1]CPUs!I930</f>
        <v>#ERROR!</v>
      </c>
      <c r="F117" s="34" t="str">
        <f aca="false">[1]CPUs!J936</f>
        <v>#ERROR!</v>
      </c>
      <c r="G117" s="34" t="str">
        <f aca="false">TRUNC(D117 * F117, 2)</f>
        <v>#ERROR!</v>
      </c>
      <c r="H117" s="34"/>
      <c r="I117" s="34" t="str">
        <f aca="false">[1]CPUs!O117</f>
        <v>#ERROR!</v>
      </c>
      <c r="J117" s="34" t="str">
        <f aca="false">H117+I117</f>
        <v>#ERROR!</v>
      </c>
      <c r="K117" s="34" t="str">
        <f aca="false">H117*F117</f>
        <v>#ERROR!</v>
      </c>
      <c r="L117" s="34" t="str">
        <f aca="false">I117*F117</f>
        <v>#ERROR!</v>
      </c>
      <c r="M117" s="34" t="str">
        <f aca="false">J117*F117</f>
        <v>#ERROR!</v>
      </c>
      <c r="N117" s="4"/>
    </row>
    <row r="118" customFormat="false" ht="39" hidden="false" customHeight="true" outlineLevel="0" collapsed="false">
      <c r="A118" s="30" t="s">
        <v>243</v>
      </c>
      <c r="B118" s="30" t="s">
        <v>244</v>
      </c>
      <c r="C118" s="31" t="s">
        <v>33</v>
      </c>
      <c r="D118" s="34" t="n">
        <v>138.11</v>
      </c>
      <c r="E118" s="34" t="str">
        <f aca="false">[1]CPUs!I939</f>
        <v>#ERROR!</v>
      </c>
      <c r="F118" s="34" t="str">
        <f aca="false">[1]CPUs!J946</f>
        <v>#ERROR!</v>
      </c>
      <c r="G118" s="34" t="str">
        <f aca="false">TRUNC(D118 * F118, 2)</f>
        <v>#ERROR!</v>
      </c>
      <c r="H118" s="34"/>
      <c r="I118" s="34" t="str">
        <f aca="false">[1]CPUs!O118</f>
        <v>#ERROR!</v>
      </c>
      <c r="J118" s="34" t="str">
        <f aca="false">H118+I118</f>
        <v>#ERROR!</v>
      </c>
      <c r="K118" s="34" t="str">
        <f aca="false">H118*F118</f>
        <v>#ERROR!</v>
      </c>
      <c r="L118" s="34" t="str">
        <f aca="false">I118*F118</f>
        <v>#ERROR!</v>
      </c>
      <c r="M118" s="34" t="str">
        <f aca="false">J118*F118</f>
        <v>#ERROR!</v>
      </c>
      <c r="N118" s="4"/>
    </row>
    <row r="119" customFormat="false" ht="25.5" hidden="false" customHeight="true" outlineLevel="0" collapsed="false">
      <c r="A119" s="30" t="s">
        <v>245</v>
      </c>
      <c r="B119" s="30" t="s">
        <v>246</v>
      </c>
      <c r="C119" s="31" t="s">
        <v>33</v>
      </c>
      <c r="D119" s="34" t="n">
        <v>115.57</v>
      </c>
      <c r="E119" s="34" t="str">
        <f aca="false">[1]CPUs!I949</f>
        <v>#ERROR!</v>
      </c>
      <c r="F119" s="34" t="str">
        <f aca="false">[1]CPUs!J956</f>
        <v>#ERROR!</v>
      </c>
      <c r="G119" s="34" t="str">
        <f aca="false">TRUNC(D119 * F119, 2)</f>
        <v>#ERROR!</v>
      </c>
      <c r="H119" s="34"/>
      <c r="I119" s="34" t="str">
        <f aca="false">[1]CPUs!O119</f>
        <v>#ERROR!</v>
      </c>
      <c r="J119" s="34" t="str">
        <f aca="false">H119+I119</f>
        <v>#ERROR!</v>
      </c>
      <c r="K119" s="34" t="str">
        <f aca="false">H119*F119</f>
        <v>#ERROR!</v>
      </c>
      <c r="L119" s="34" t="str">
        <f aca="false">I119*F119</f>
        <v>#ERROR!</v>
      </c>
      <c r="M119" s="34" t="str">
        <f aca="false">J119*F119</f>
        <v>#ERROR!</v>
      </c>
      <c r="N119" s="4"/>
    </row>
    <row r="120" customFormat="false" ht="51.75" hidden="false" customHeight="true" outlineLevel="0" collapsed="false">
      <c r="A120" s="30" t="s">
        <v>247</v>
      </c>
      <c r="B120" s="30" t="s">
        <v>248</v>
      </c>
      <c r="C120" s="31" t="s">
        <v>33</v>
      </c>
      <c r="D120" s="34" t="n">
        <v>4858.42</v>
      </c>
      <c r="E120" s="34" t="str">
        <f aca="false">[1]CPUs!I959</f>
        <v>#ERROR!</v>
      </c>
      <c r="F120" s="34" t="str">
        <f aca="false">[1]CPUs!J964</f>
        <v>#ERROR!</v>
      </c>
      <c r="G120" s="34" t="str">
        <f aca="false">TRUNC(D120 * F120, 2)</f>
        <v>#ERROR!</v>
      </c>
      <c r="H120" s="34"/>
      <c r="I120" s="34" t="str">
        <f aca="false">[1]CPUs!O120</f>
        <v>#ERROR!</v>
      </c>
      <c r="J120" s="34" t="str">
        <f aca="false">H120+I120</f>
        <v>#ERROR!</v>
      </c>
      <c r="K120" s="34" t="str">
        <f aca="false">H120*F120</f>
        <v>#ERROR!</v>
      </c>
      <c r="L120" s="34" t="str">
        <f aca="false">I120*F120</f>
        <v>#ERROR!</v>
      </c>
      <c r="M120" s="34" t="str">
        <f aca="false">J120*F120</f>
        <v>#ERROR!</v>
      </c>
      <c r="N120" s="4"/>
    </row>
    <row r="121" customFormat="false" ht="39" hidden="false" customHeight="true" outlineLevel="0" collapsed="false">
      <c r="A121" s="30" t="s">
        <v>249</v>
      </c>
      <c r="B121" s="30" t="s">
        <v>250</v>
      </c>
      <c r="C121" s="31" t="s">
        <v>61</v>
      </c>
      <c r="D121" s="34" t="n">
        <v>108.884</v>
      </c>
      <c r="E121" s="34" t="str">
        <f aca="false">[1]CPUs!I967</f>
        <v>#ERROR!</v>
      </c>
      <c r="F121" s="34" t="str">
        <f aca="false">[1]CPUs!J977</f>
        <v>#ERROR!</v>
      </c>
      <c r="G121" s="34" t="str">
        <f aca="false">TRUNC(D121 * F121, 2)</f>
        <v>#ERROR!</v>
      </c>
      <c r="H121" s="34"/>
      <c r="I121" s="34" t="str">
        <f aca="false">[1]CPUs!O121</f>
        <v>#ERROR!</v>
      </c>
      <c r="J121" s="34" t="str">
        <f aca="false">H121+I121</f>
        <v>#ERROR!</v>
      </c>
      <c r="K121" s="34" t="str">
        <f aca="false">H121*F121</f>
        <v>#ERROR!</v>
      </c>
      <c r="L121" s="34" t="str">
        <f aca="false">I121*F121</f>
        <v>#ERROR!</v>
      </c>
      <c r="M121" s="34" t="str">
        <f aca="false">J121*F121</f>
        <v>#ERROR!</v>
      </c>
      <c r="N121" s="4"/>
    </row>
    <row r="122" customFormat="false" ht="39" hidden="false" customHeight="true" outlineLevel="0" collapsed="false">
      <c r="A122" s="30" t="s">
        <v>251</v>
      </c>
      <c r="B122" s="30" t="s">
        <v>252</v>
      </c>
      <c r="C122" s="31" t="s">
        <v>33</v>
      </c>
      <c r="D122" s="34" t="n">
        <v>15.5</v>
      </c>
      <c r="E122" s="34" t="str">
        <f aca="false">[1]CPUs!I980</f>
        <v>#ERROR!</v>
      </c>
      <c r="F122" s="34" t="str">
        <f aca="false">[1]CPUs!J987</f>
        <v>#ERROR!</v>
      </c>
      <c r="G122" s="34" t="str">
        <f aca="false">TRUNC(D122 * F122, 2)</f>
        <v>#ERROR!</v>
      </c>
      <c r="H122" s="34"/>
      <c r="I122" s="34" t="str">
        <f aca="false">[1]CPUs!O122</f>
        <v>#ERROR!</v>
      </c>
      <c r="J122" s="34" t="str">
        <f aca="false">H122+I122</f>
        <v>#ERROR!</v>
      </c>
      <c r="K122" s="34" t="str">
        <f aca="false">H122*F122</f>
        <v>#ERROR!</v>
      </c>
      <c r="L122" s="34" t="str">
        <f aca="false">I122*F122</f>
        <v>#ERROR!</v>
      </c>
      <c r="M122" s="34" t="str">
        <f aca="false">J122*F122</f>
        <v>#ERROR!</v>
      </c>
      <c r="N122" s="4"/>
    </row>
    <row r="123" customFormat="false" ht="25.5" hidden="false" customHeight="true" outlineLevel="0" collapsed="false">
      <c r="A123" s="30" t="s">
        <v>253</v>
      </c>
      <c r="B123" s="30" t="s">
        <v>254</v>
      </c>
      <c r="C123" s="31" t="s">
        <v>33</v>
      </c>
      <c r="D123" s="34" t="n">
        <v>103.86</v>
      </c>
      <c r="E123" s="34" t="str">
        <f aca="false">[1]CPUs!I990</f>
        <v>#ERROR!</v>
      </c>
      <c r="F123" s="34" t="str">
        <f aca="false">[1]CPUs!J997</f>
        <v>#ERROR!</v>
      </c>
      <c r="G123" s="34" t="str">
        <f aca="false">TRUNC(D123 * F123, 2)</f>
        <v>#ERROR!</v>
      </c>
      <c r="H123" s="34"/>
      <c r="I123" s="34" t="str">
        <f aca="false">[1]CPUs!O123</f>
        <v>#ERROR!</v>
      </c>
      <c r="J123" s="34" t="str">
        <f aca="false">H123+I123</f>
        <v>#ERROR!</v>
      </c>
      <c r="K123" s="34" t="str">
        <f aca="false">H123*F123</f>
        <v>#ERROR!</v>
      </c>
      <c r="L123" s="34" t="str">
        <f aca="false">I123*F123</f>
        <v>#ERROR!</v>
      </c>
      <c r="M123" s="34" t="str">
        <f aca="false">J123*F123</f>
        <v>#ERROR!</v>
      </c>
      <c r="N123" s="4"/>
    </row>
    <row r="124" customFormat="false" ht="25.5" hidden="false" customHeight="true" outlineLevel="0" collapsed="false">
      <c r="A124" s="30" t="s">
        <v>255</v>
      </c>
      <c r="B124" s="30" t="s">
        <v>256</v>
      </c>
      <c r="C124" s="31" t="s">
        <v>33</v>
      </c>
      <c r="D124" s="34" t="n">
        <v>228.77</v>
      </c>
      <c r="E124" s="34" t="str">
        <f aca="false">[1]CPUs!I1000</f>
        <v>#ERROR!</v>
      </c>
      <c r="F124" s="34" t="str">
        <f aca="false">[1]CPUs!J1006</f>
        <v>#ERROR!</v>
      </c>
      <c r="G124" s="34" t="str">
        <f aca="false">TRUNC(D124 * F124, 2)</f>
        <v>#ERROR!</v>
      </c>
      <c r="H124" s="34"/>
      <c r="I124" s="34" t="str">
        <f aca="false">[1]CPUs!O124</f>
        <v>#ERROR!</v>
      </c>
      <c r="J124" s="34" t="str">
        <f aca="false">H124+I124</f>
        <v>#ERROR!</v>
      </c>
      <c r="K124" s="34" t="str">
        <f aca="false">H124*F124</f>
        <v>#ERROR!</v>
      </c>
      <c r="L124" s="34" t="str">
        <f aca="false">I124*F124</f>
        <v>#ERROR!</v>
      </c>
      <c r="M124" s="34" t="str">
        <f aca="false">J124*F124</f>
        <v>#ERROR!</v>
      </c>
      <c r="N124" s="4"/>
    </row>
    <row r="125" customFormat="false" ht="39" hidden="false" customHeight="true" outlineLevel="0" collapsed="false">
      <c r="A125" s="30" t="s">
        <v>257</v>
      </c>
      <c r="B125" s="30" t="s">
        <v>258</v>
      </c>
      <c r="C125" s="31" t="s">
        <v>61</v>
      </c>
      <c r="D125" s="34" t="n">
        <v>156.2301</v>
      </c>
      <c r="E125" s="34" t="str">
        <f aca="false">[1]CPUs!I1009</f>
        <v>#ERROR!</v>
      </c>
      <c r="F125" s="34" t="str">
        <f aca="false">[1]CPUs!J1016</f>
        <v>#ERROR!</v>
      </c>
      <c r="G125" s="34" t="str">
        <f aca="false">TRUNC(D125 * F125, 2)</f>
        <v>#ERROR!</v>
      </c>
      <c r="H125" s="34"/>
      <c r="I125" s="34" t="str">
        <f aca="false">[1]CPUs!O125</f>
        <v>#ERROR!</v>
      </c>
      <c r="J125" s="34" t="str">
        <f aca="false">H125+I125</f>
        <v>#ERROR!</v>
      </c>
      <c r="K125" s="34" t="str">
        <f aca="false">H125*F125</f>
        <v>#ERROR!</v>
      </c>
      <c r="L125" s="34" t="str">
        <f aca="false">I125*F125</f>
        <v>#ERROR!</v>
      </c>
      <c r="M125" s="34" t="str">
        <f aca="false">J125*F125</f>
        <v>#ERROR!</v>
      </c>
      <c r="N125" s="4"/>
    </row>
    <row r="126" customFormat="false" ht="25.5" hidden="false" customHeight="true" outlineLevel="0" collapsed="false">
      <c r="A126" s="30" t="s">
        <v>259</v>
      </c>
      <c r="B126" s="30" t="s">
        <v>260</v>
      </c>
      <c r="C126" s="31" t="s">
        <v>33</v>
      </c>
      <c r="D126" s="34" t="n">
        <v>1301.9178</v>
      </c>
      <c r="E126" s="34" t="str">
        <f aca="false">[1]CPUs!I1019</f>
        <v>#ERROR!</v>
      </c>
      <c r="F126" s="34" t="str">
        <f aca="false">[1]CPUs!J1024</f>
        <v>#ERROR!</v>
      </c>
      <c r="G126" s="34" t="str">
        <f aca="false">TRUNC(D126 * F126, 2)</f>
        <v>#ERROR!</v>
      </c>
      <c r="H126" s="34"/>
      <c r="I126" s="34" t="str">
        <f aca="false">[1]CPUs!O126</f>
        <v>#ERROR!</v>
      </c>
      <c r="J126" s="34" t="str">
        <f aca="false">H126+I126</f>
        <v>#ERROR!</v>
      </c>
      <c r="K126" s="34" t="str">
        <f aca="false">H126*F126</f>
        <v>#ERROR!</v>
      </c>
      <c r="L126" s="34" t="str">
        <f aca="false">I126*F126</f>
        <v>#ERROR!</v>
      </c>
      <c r="M126" s="34" t="str">
        <f aca="false">J126*F126</f>
        <v>#ERROR!</v>
      </c>
      <c r="N126" s="4"/>
    </row>
    <row r="127" customFormat="false" ht="25.5" hidden="false" customHeight="true" outlineLevel="0" collapsed="false">
      <c r="A127" s="30" t="s">
        <v>261</v>
      </c>
      <c r="B127" s="30" t="s">
        <v>262</v>
      </c>
      <c r="C127" s="31" t="s">
        <v>48</v>
      </c>
      <c r="D127" s="34" t="n">
        <v>379.72</v>
      </c>
      <c r="E127" s="34" t="str">
        <f aca="false">[1]CPUs!I1027</f>
        <v>#ERROR!</v>
      </c>
      <c r="F127" s="34" t="str">
        <f aca="false">[1]CPUs!J1034</f>
        <v>#ERROR!</v>
      </c>
      <c r="G127" s="34" t="str">
        <f aca="false">TRUNC(D127 * F127, 2)</f>
        <v>#ERROR!</v>
      </c>
      <c r="H127" s="34"/>
      <c r="I127" s="34" t="str">
        <f aca="false">[1]CPUs!O127</f>
        <v>#ERROR!</v>
      </c>
      <c r="J127" s="34" t="str">
        <f aca="false">H127+I127</f>
        <v>#ERROR!</v>
      </c>
      <c r="K127" s="34" t="str">
        <f aca="false">H127*F127</f>
        <v>#ERROR!</v>
      </c>
      <c r="L127" s="34" t="str">
        <f aca="false">I127*F127</f>
        <v>#ERROR!</v>
      </c>
      <c r="M127" s="34" t="str">
        <f aca="false">J127*F127</f>
        <v>#ERROR!</v>
      </c>
      <c r="N127" s="4"/>
    </row>
    <row r="128" customFormat="false" ht="25.5" hidden="false" customHeight="true" outlineLevel="0" collapsed="false">
      <c r="A128" s="30" t="s">
        <v>263</v>
      </c>
      <c r="B128" s="30" t="s">
        <v>264</v>
      </c>
      <c r="C128" s="31" t="s">
        <v>33</v>
      </c>
      <c r="D128" s="34" t="n">
        <v>14.64</v>
      </c>
      <c r="E128" s="34" t="str">
        <f aca="false">[1]CPUs!I1037</f>
        <v>#ERROR!</v>
      </c>
      <c r="F128" s="34" t="str">
        <f aca="false">[1]CPUs!J1043</f>
        <v>#ERROR!</v>
      </c>
      <c r="G128" s="34" t="str">
        <f aca="false">TRUNC(D128 * F128, 2)</f>
        <v>#ERROR!</v>
      </c>
      <c r="H128" s="34"/>
      <c r="I128" s="34" t="str">
        <f aca="false">[1]CPUs!O128</f>
        <v>#ERROR!</v>
      </c>
      <c r="J128" s="34" t="str">
        <f aca="false">H128+I128</f>
        <v>#ERROR!</v>
      </c>
      <c r="K128" s="34" t="str">
        <f aca="false">H128*F128</f>
        <v>#ERROR!</v>
      </c>
      <c r="L128" s="34" t="str">
        <f aca="false">I128*F128</f>
        <v>#ERROR!</v>
      </c>
      <c r="M128" s="34" t="str">
        <f aca="false">J128*F128</f>
        <v>#ERROR!</v>
      </c>
      <c r="N128" s="4"/>
    </row>
    <row r="129" customFormat="false" ht="39" hidden="false" customHeight="true" outlineLevel="0" collapsed="false">
      <c r="A129" s="30" t="s">
        <v>265</v>
      </c>
      <c r="B129" s="30" t="s">
        <v>125</v>
      </c>
      <c r="C129" s="31" t="s">
        <v>81</v>
      </c>
      <c r="D129" s="34" t="n">
        <v>1926.8383</v>
      </c>
      <c r="E129" s="34" t="str">
        <f aca="false">[1]CPUs!I1046</f>
        <v>#ERROR!</v>
      </c>
      <c r="F129" s="34" t="str">
        <f aca="false">[1]CPUs!J1053</f>
        <v>#ERROR!</v>
      </c>
      <c r="G129" s="34" t="str">
        <f aca="false">TRUNC(D129 * F129, 2)</f>
        <v>#ERROR!</v>
      </c>
      <c r="H129" s="34"/>
      <c r="I129" s="34" t="str">
        <f aca="false">[1]CPUs!O129</f>
        <v>#ERROR!</v>
      </c>
      <c r="J129" s="34" t="str">
        <f aca="false">H129+I129</f>
        <v>#ERROR!</v>
      </c>
      <c r="K129" s="34" t="str">
        <f aca="false">H129*F129</f>
        <v>#ERROR!</v>
      </c>
      <c r="L129" s="34" t="str">
        <f aca="false">I129*F129</f>
        <v>#ERROR!</v>
      </c>
      <c r="M129" s="34" t="str">
        <f aca="false">J129*F129</f>
        <v>#ERROR!</v>
      </c>
      <c r="N129" s="4"/>
    </row>
    <row r="130" customFormat="false" ht="25.5" hidden="false" customHeight="true" outlineLevel="0" collapsed="false">
      <c r="A130" s="30" t="s">
        <v>266</v>
      </c>
      <c r="B130" s="30" t="s">
        <v>267</v>
      </c>
      <c r="C130" s="31" t="s">
        <v>33</v>
      </c>
      <c r="D130" s="34" t="n">
        <v>1301.9178</v>
      </c>
      <c r="E130" s="34" t="str">
        <f aca="false">[1]CPUs!I1056</f>
        <v>#ERROR!</v>
      </c>
      <c r="F130" s="34" t="str">
        <f aca="false">[1]CPUs!J1061</f>
        <v>#ERROR!</v>
      </c>
      <c r="G130" s="34" t="str">
        <f aca="false">TRUNC(D130 * F130, 2)</f>
        <v>#ERROR!</v>
      </c>
      <c r="H130" s="34"/>
      <c r="I130" s="34" t="str">
        <f aca="false">[1]CPUs!O130</f>
        <v>#ERROR!</v>
      </c>
      <c r="J130" s="34" t="str">
        <f aca="false">H130+I130</f>
        <v>#ERROR!</v>
      </c>
      <c r="K130" s="34" t="str">
        <f aca="false">H130*F130</f>
        <v>#ERROR!</v>
      </c>
      <c r="L130" s="34" t="str">
        <f aca="false">I130*F130</f>
        <v>#ERROR!</v>
      </c>
      <c r="M130" s="34" t="str">
        <f aca="false">J130*F130</f>
        <v>#ERROR!</v>
      </c>
      <c r="N130" s="4"/>
    </row>
    <row r="131" customFormat="false" ht="24" hidden="false" customHeight="true" outlineLevel="0" collapsed="false">
      <c r="A131" s="35" t="s">
        <v>268</v>
      </c>
      <c r="B131" s="35" t="s">
        <v>269</v>
      </c>
      <c r="C131" s="35"/>
      <c r="D131" s="39"/>
      <c r="E131" s="38"/>
      <c r="F131" s="38"/>
      <c r="G131" s="39" t="str">
        <f aca="false">SUM(G132)</f>
        <v>#ERROR!</v>
      </c>
      <c r="H131" s="39"/>
      <c r="I131" s="38"/>
      <c r="J131" s="39"/>
      <c r="K131" s="39" t="str">
        <f aca="false">SUM(K132)</f>
        <v>#ERROR!</v>
      </c>
      <c r="L131" s="39" t="str">
        <f aca="false">SUM(L132)</f>
        <v>#ERROR!</v>
      </c>
      <c r="M131" s="39" t="str">
        <f aca="false">SUM(M132)</f>
        <v>#ERROR!</v>
      </c>
      <c r="N131" s="4"/>
    </row>
    <row r="132" customFormat="false" ht="51.75" hidden="false" customHeight="true" outlineLevel="0" collapsed="false">
      <c r="A132" s="30" t="s">
        <v>270</v>
      </c>
      <c r="B132" s="30" t="s">
        <v>271</v>
      </c>
      <c r="C132" s="31" t="s">
        <v>33</v>
      </c>
      <c r="D132" s="34" t="n">
        <v>3437.62</v>
      </c>
      <c r="E132" s="34" t="str">
        <f aca="false">[1]CPUs!I1064</f>
        <v>#ERROR!</v>
      </c>
      <c r="F132" s="34" t="str">
        <f aca="false">[1]CPUs!J1072</f>
        <v>#ERROR!</v>
      </c>
      <c r="G132" s="34" t="str">
        <f aca="false">TRUNC(D132 * F132, 2)</f>
        <v>#ERROR!</v>
      </c>
      <c r="H132" s="34"/>
      <c r="I132" s="34" t="str">
        <f aca="false">[1]CPUs!O132</f>
        <v>#ERROR!</v>
      </c>
      <c r="J132" s="34" t="str">
        <f aca="false">H132+I132</f>
        <v>#ERROR!</v>
      </c>
      <c r="K132" s="34" t="str">
        <f aca="false">H132*F132</f>
        <v>#ERROR!</v>
      </c>
      <c r="L132" s="34" t="str">
        <f aca="false">I132*F132</f>
        <v>#ERROR!</v>
      </c>
      <c r="M132" s="34" t="str">
        <f aca="false">J132*F132</f>
        <v>#ERROR!</v>
      </c>
      <c r="N132" s="4"/>
    </row>
    <row r="133" customFormat="false" ht="24" hidden="false" customHeight="true" outlineLevel="0" collapsed="false">
      <c r="A133" s="35" t="s">
        <v>272</v>
      </c>
      <c r="B133" s="35" t="s">
        <v>273</v>
      </c>
      <c r="C133" s="35"/>
      <c r="D133" s="39"/>
      <c r="E133" s="38"/>
      <c r="F133" s="38"/>
      <c r="G133" s="39" t="str">
        <f aca="false">SUM(G134:G142)</f>
        <v>#ERROR!</v>
      </c>
      <c r="H133" s="39"/>
      <c r="I133" s="38"/>
      <c r="J133" s="39"/>
      <c r="K133" s="39" t="str">
        <f aca="false">SUM(K134:K142)</f>
        <v>#ERROR!</v>
      </c>
      <c r="L133" s="39" t="str">
        <f aca="false">SUM(L134:L142)</f>
        <v>#ERROR!</v>
      </c>
      <c r="M133" s="39" t="str">
        <f aca="false">SUM(M134:M142)</f>
        <v>#ERROR!</v>
      </c>
      <c r="N133" s="4"/>
    </row>
    <row r="134" customFormat="false" ht="51.75" hidden="false" customHeight="true" outlineLevel="0" collapsed="false">
      <c r="A134" s="30" t="s">
        <v>274</v>
      </c>
      <c r="B134" s="30" t="s">
        <v>275</v>
      </c>
      <c r="C134" s="31" t="s">
        <v>276</v>
      </c>
      <c r="D134" s="34" t="n">
        <v>13</v>
      </c>
      <c r="E134" s="34" t="str">
        <f aca="false">[1]CPUs!I1075</f>
        <v>#ERROR!</v>
      </c>
      <c r="F134" s="34" t="str">
        <f aca="false">[1]CPUs!J1084</f>
        <v>#ERROR!</v>
      </c>
      <c r="G134" s="34" t="str">
        <f aca="false">TRUNC(D134 * F134, 2)</f>
        <v>#ERROR!</v>
      </c>
      <c r="H134" s="34"/>
      <c r="I134" s="34" t="str">
        <f aca="false">[1]CPUs!O134</f>
        <v>#ERROR!</v>
      </c>
      <c r="J134" s="34" t="str">
        <f aca="false">H134+I134</f>
        <v>#ERROR!</v>
      </c>
      <c r="K134" s="34" t="str">
        <f aca="false">H134*F134</f>
        <v>#ERROR!</v>
      </c>
      <c r="L134" s="34" t="str">
        <f aca="false">I134*F134</f>
        <v>#ERROR!</v>
      </c>
      <c r="M134" s="34" t="str">
        <f aca="false">J134*F134</f>
        <v>#ERROR!</v>
      </c>
      <c r="N134" s="4"/>
    </row>
    <row r="135" customFormat="false" ht="39" hidden="false" customHeight="true" outlineLevel="0" collapsed="false">
      <c r="A135" s="30" t="s">
        <v>277</v>
      </c>
      <c r="B135" s="30" t="s">
        <v>278</v>
      </c>
      <c r="C135" s="31" t="s">
        <v>30</v>
      </c>
      <c r="D135" s="34" t="n">
        <v>4</v>
      </c>
      <c r="E135" s="34" t="str">
        <f aca="false">[1]CPUs!I1087</f>
        <v>#ERROR!</v>
      </c>
      <c r="F135" s="34" t="str">
        <f aca="false">[1]CPUs!J1094</f>
        <v>#ERROR!</v>
      </c>
      <c r="G135" s="34" t="str">
        <f aca="false">TRUNC(D135 * F135, 2)</f>
        <v>#ERROR!</v>
      </c>
      <c r="H135" s="34"/>
      <c r="I135" s="34" t="str">
        <f aca="false">[1]CPUs!O135</f>
        <v>#ERROR!</v>
      </c>
      <c r="J135" s="34" t="str">
        <f aca="false">H135+I135</f>
        <v>#ERROR!</v>
      </c>
      <c r="K135" s="34" t="str">
        <f aca="false">H135*F135</f>
        <v>#ERROR!</v>
      </c>
      <c r="L135" s="34" t="str">
        <f aca="false">I135*F135</f>
        <v>#ERROR!</v>
      </c>
      <c r="M135" s="34" t="str">
        <f aca="false">J135*F135</f>
        <v>#ERROR!</v>
      </c>
      <c r="N135" s="4"/>
    </row>
    <row r="136" customFormat="false" ht="39" hidden="false" customHeight="true" outlineLevel="0" collapsed="false">
      <c r="A136" s="30" t="s">
        <v>279</v>
      </c>
      <c r="B136" s="30" t="s">
        <v>280</v>
      </c>
      <c r="C136" s="31" t="s">
        <v>30</v>
      </c>
      <c r="D136" s="34" t="n">
        <v>10</v>
      </c>
      <c r="E136" s="34" t="str">
        <f aca="false">[1]CPUs!I1097</f>
        <v>#ERROR!</v>
      </c>
      <c r="F136" s="34" t="str">
        <f aca="false">[1]CPUs!J1104</f>
        <v>#ERROR!</v>
      </c>
      <c r="G136" s="34" t="str">
        <f aca="false">TRUNC(D136 * F136, 2)</f>
        <v>#ERROR!</v>
      </c>
      <c r="H136" s="34"/>
      <c r="I136" s="34" t="str">
        <f aca="false">[1]CPUs!O136</f>
        <v>#ERROR!</v>
      </c>
      <c r="J136" s="34" t="str">
        <f aca="false">H136+I136</f>
        <v>#ERROR!</v>
      </c>
      <c r="K136" s="34" t="str">
        <f aca="false">H136*F136</f>
        <v>#ERROR!</v>
      </c>
      <c r="L136" s="34" t="str">
        <f aca="false">I136*F136</f>
        <v>#ERROR!</v>
      </c>
      <c r="M136" s="34" t="str">
        <f aca="false">J136*F136</f>
        <v>#ERROR!</v>
      </c>
      <c r="N136" s="4"/>
    </row>
    <row r="137" customFormat="false" ht="39" hidden="false" customHeight="true" outlineLevel="0" collapsed="false">
      <c r="A137" s="30" t="s">
        <v>281</v>
      </c>
      <c r="B137" s="30" t="s">
        <v>282</v>
      </c>
      <c r="C137" s="31" t="s">
        <v>30</v>
      </c>
      <c r="D137" s="34" t="n">
        <v>3</v>
      </c>
      <c r="E137" s="34" t="str">
        <f aca="false">[1]CPUs!I1107</f>
        <v>#ERROR!</v>
      </c>
      <c r="F137" s="34" t="str">
        <f aca="false">[1]CPUs!J1114</f>
        <v>#ERROR!</v>
      </c>
      <c r="G137" s="34" t="str">
        <f aca="false">TRUNC(D137 * F137, 2)</f>
        <v>#ERROR!</v>
      </c>
      <c r="H137" s="34"/>
      <c r="I137" s="34" t="str">
        <f aca="false">[1]CPUs!O137</f>
        <v>#ERROR!</v>
      </c>
      <c r="J137" s="34" t="str">
        <f aca="false">H137+I137</f>
        <v>#ERROR!</v>
      </c>
      <c r="K137" s="34" t="str">
        <f aca="false">H137*F137</f>
        <v>#ERROR!</v>
      </c>
      <c r="L137" s="34" t="str">
        <f aca="false">I137*F137</f>
        <v>#ERROR!</v>
      </c>
      <c r="M137" s="34" t="str">
        <f aca="false">J137*F137</f>
        <v>#ERROR!</v>
      </c>
      <c r="N137" s="4"/>
    </row>
    <row r="138" customFormat="false" ht="25.5" hidden="false" customHeight="true" outlineLevel="0" collapsed="false">
      <c r="A138" s="30" t="s">
        <v>283</v>
      </c>
      <c r="B138" s="30" t="s">
        <v>284</v>
      </c>
      <c r="C138" s="31" t="s">
        <v>30</v>
      </c>
      <c r="D138" s="34" t="n">
        <v>13</v>
      </c>
      <c r="E138" s="34" t="str">
        <f aca="false">[1]CPUs!I1117</f>
        <v>#ERROR!</v>
      </c>
      <c r="F138" s="34" t="str">
        <f aca="false">[1]CPUs!J1124</f>
        <v>#ERROR!</v>
      </c>
      <c r="G138" s="34" t="str">
        <f aca="false">TRUNC(D138 * F138, 2)</f>
        <v>#ERROR!</v>
      </c>
      <c r="H138" s="34"/>
      <c r="I138" s="34" t="str">
        <f aca="false">[1]CPUs!O138</f>
        <v>#ERROR!</v>
      </c>
      <c r="J138" s="34" t="str">
        <f aca="false">H138+I138</f>
        <v>#ERROR!</v>
      </c>
      <c r="K138" s="34" t="str">
        <f aca="false">H138*F138</f>
        <v>#ERROR!</v>
      </c>
      <c r="L138" s="34" t="str">
        <f aca="false">I138*F138</f>
        <v>#ERROR!</v>
      </c>
      <c r="M138" s="34" t="str">
        <f aca="false">J138*F138</f>
        <v>#ERROR!</v>
      </c>
      <c r="N138" s="4"/>
    </row>
    <row r="139" customFormat="false" ht="64.5" hidden="false" customHeight="true" outlineLevel="0" collapsed="false">
      <c r="A139" s="30" t="s">
        <v>285</v>
      </c>
      <c r="B139" s="30" t="s">
        <v>286</v>
      </c>
      <c r="C139" s="31" t="s">
        <v>30</v>
      </c>
      <c r="D139" s="34" t="n">
        <v>32</v>
      </c>
      <c r="E139" s="34" t="str">
        <f aca="false">[1]CPUs!I1127</f>
        <v>#ERROR!</v>
      </c>
      <c r="F139" s="34" t="str">
        <f aca="false">[1]CPUs!J1132</f>
        <v>#ERROR!</v>
      </c>
      <c r="G139" s="34" t="str">
        <f aca="false">TRUNC(D139 * F139, 2)</f>
        <v>#ERROR!</v>
      </c>
      <c r="H139" s="34"/>
      <c r="I139" s="34" t="str">
        <f aca="false">[1]CPUs!O139</f>
        <v>#ERROR!</v>
      </c>
      <c r="J139" s="34" t="str">
        <f aca="false">H139+I139</f>
        <v>#ERROR!</v>
      </c>
      <c r="K139" s="34" t="str">
        <f aca="false">H139*F139</f>
        <v>#ERROR!</v>
      </c>
      <c r="L139" s="34" t="str">
        <f aca="false">I139*F139</f>
        <v>#ERROR!</v>
      </c>
      <c r="M139" s="34" t="str">
        <f aca="false">J139*F139</f>
        <v>#ERROR!</v>
      </c>
      <c r="N139" s="4"/>
    </row>
    <row r="140" customFormat="false" ht="64.5" hidden="false" customHeight="true" outlineLevel="0" collapsed="false">
      <c r="A140" s="30" t="s">
        <v>287</v>
      </c>
      <c r="B140" s="30" t="s">
        <v>288</v>
      </c>
      <c r="C140" s="31" t="s">
        <v>30</v>
      </c>
      <c r="D140" s="34" t="n">
        <v>116</v>
      </c>
      <c r="E140" s="34" t="str">
        <f aca="false">[1]CPUs!I1135</f>
        <v>#ERROR!</v>
      </c>
      <c r="F140" s="34" t="str">
        <f aca="false">[1]CPUs!J1140</f>
        <v>#ERROR!</v>
      </c>
      <c r="G140" s="34" t="str">
        <f aca="false">TRUNC(D140 * F140, 2)</f>
        <v>#ERROR!</v>
      </c>
      <c r="H140" s="34"/>
      <c r="I140" s="34" t="str">
        <f aca="false">[1]CPUs!O140</f>
        <v>#ERROR!</v>
      </c>
      <c r="J140" s="34" t="str">
        <f aca="false">H140+I140</f>
        <v>#ERROR!</v>
      </c>
      <c r="K140" s="34" t="str">
        <f aca="false">H140*F140</f>
        <v>#ERROR!</v>
      </c>
      <c r="L140" s="34" t="str">
        <f aca="false">I140*F140</f>
        <v>#ERROR!</v>
      </c>
      <c r="M140" s="34" t="str">
        <f aca="false">J140*F140</f>
        <v>#ERROR!</v>
      </c>
      <c r="N140" s="4"/>
    </row>
    <row r="141" customFormat="false" ht="64.5" hidden="false" customHeight="true" outlineLevel="0" collapsed="false">
      <c r="A141" s="30" t="s">
        <v>289</v>
      </c>
      <c r="B141" s="30" t="s">
        <v>290</v>
      </c>
      <c r="C141" s="31" t="s">
        <v>30</v>
      </c>
      <c r="D141" s="34" t="n">
        <v>42</v>
      </c>
      <c r="E141" s="34" t="str">
        <f aca="false">[1]CPUs!I1143</f>
        <v>#ERROR!</v>
      </c>
      <c r="F141" s="34" t="str">
        <f aca="false">[1]CPUs!J1149</f>
        <v>#ERROR!</v>
      </c>
      <c r="G141" s="34" t="str">
        <f aca="false">TRUNC(D141 * F141, 2)</f>
        <v>#ERROR!</v>
      </c>
      <c r="H141" s="34"/>
      <c r="I141" s="34" t="str">
        <f aca="false">[1]CPUs!O141</f>
        <v>#ERROR!</v>
      </c>
      <c r="J141" s="34" t="str">
        <f aca="false">H141+I141</f>
        <v>#ERROR!</v>
      </c>
      <c r="K141" s="34" t="str">
        <f aca="false">H141*F141</f>
        <v>#ERROR!</v>
      </c>
      <c r="L141" s="34" t="str">
        <f aca="false">I141*F141</f>
        <v>#ERROR!</v>
      </c>
      <c r="M141" s="34" t="str">
        <f aca="false">J141*F141</f>
        <v>#ERROR!</v>
      </c>
      <c r="N141" s="4"/>
    </row>
    <row r="142" customFormat="false" ht="51.75" hidden="false" customHeight="true" outlineLevel="0" collapsed="false">
      <c r="A142" s="30" t="s">
        <v>291</v>
      </c>
      <c r="B142" s="30" t="s">
        <v>292</v>
      </c>
      <c r="C142" s="31" t="s">
        <v>33</v>
      </c>
      <c r="D142" s="34" t="n">
        <v>47.05</v>
      </c>
      <c r="E142" s="34" t="str">
        <f aca="false">[1]CPUs!I1152</f>
        <v>#ERROR!</v>
      </c>
      <c r="F142" s="34" t="str">
        <f aca="false">[1]CPUs!J1159</f>
        <v>#ERROR!</v>
      </c>
      <c r="G142" s="34" t="str">
        <f aca="false">TRUNC(D142 * F142, 2)</f>
        <v>#ERROR!</v>
      </c>
      <c r="H142" s="34"/>
      <c r="I142" s="34" t="str">
        <f aca="false">[1]CPUs!O142</f>
        <v>#ERROR!</v>
      </c>
      <c r="J142" s="34" t="str">
        <f aca="false">H142+I142</f>
        <v>#ERROR!</v>
      </c>
      <c r="K142" s="34" t="str">
        <f aca="false">H142*F142</f>
        <v>#ERROR!</v>
      </c>
      <c r="L142" s="34" t="str">
        <f aca="false">I142*F142</f>
        <v>#ERROR!</v>
      </c>
      <c r="M142" s="34" t="str">
        <f aca="false">J142*F142</f>
        <v>#ERROR!</v>
      </c>
      <c r="N142" s="4"/>
    </row>
    <row r="143" customFormat="false" ht="24" hidden="false" customHeight="true" outlineLevel="0" collapsed="false">
      <c r="A143" s="35" t="s">
        <v>293</v>
      </c>
      <c r="B143" s="35" t="s">
        <v>294</v>
      </c>
      <c r="C143" s="35"/>
      <c r="D143" s="39"/>
      <c r="E143" s="38"/>
      <c r="F143" s="38"/>
      <c r="G143" s="39" t="str">
        <f aca="false">SUM(G144)</f>
        <v>#ERROR!</v>
      </c>
      <c r="H143" s="39"/>
      <c r="I143" s="38"/>
      <c r="J143" s="39"/>
      <c r="K143" s="39" t="str">
        <f aca="false">SUM(K144)</f>
        <v>#ERROR!</v>
      </c>
      <c r="L143" s="39" t="str">
        <f aca="false">SUM(L144)</f>
        <v>#ERROR!</v>
      </c>
      <c r="M143" s="39" t="str">
        <f aca="false">SUM(M144)</f>
        <v>#ERROR!</v>
      </c>
      <c r="N143" s="4"/>
    </row>
    <row r="144" customFormat="false" ht="39" hidden="false" customHeight="true" outlineLevel="0" collapsed="false">
      <c r="A144" s="30" t="s">
        <v>295</v>
      </c>
      <c r="B144" s="30" t="s">
        <v>296</v>
      </c>
      <c r="C144" s="31" t="s">
        <v>33</v>
      </c>
      <c r="D144" s="34" t="n">
        <v>1151.44</v>
      </c>
      <c r="E144" s="34" t="str">
        <f aca="false">[1]CPUs!I1162</f>
        <v>#ERROR!</v>
      </c>
      <c r="F144" s="34" t="str">
        <f aca="false">[1]CPUs!J1173</f>
        <v>#ERROR!</v>
      </c>
      <c r="G144" s="34" t="str">
        <f aca="false">TRUNC(D144 * F144, 2)</f>
        <v>#ERROR!</v>
      </c>
      <c r="H144" s="34"/>
      <c r="I144" s="34" t="str">
        <f aca="false">[1]CPUs!O144</f>
        <v>#ERROR!</v>
      </c>
      <c r="J144" s="34" t="str">
        <f aca="false">H144+I144</f>
        <v>#ERROR!</v>
      </c>
      <c r="K144" s="34" t="str">
        <f aca="false">H144*F144</f>
        <v>#ERROR!</v>
      </c>
      <c r="L144" s="34" t="str">
        <f aca="false">I144*F144</f>
        <v>#ERROR!</v>
      </c>
      <c r="M144" s="34" t="str">
        <f aca="false">J144*F144</f>
        <v>#ERROR!</v>
      </c>
      <c r="N144" s="4"/>
    </row>
    <row r="145" customFormat="false" ht="24" hidden="false" customHeight="true" outlineLevel="0" collapsed="false">
      <c r="A145" s="35" t="s">
        <v>297</v>
      </c>
      <c r="B145" s="35" t="s">
        <v>298</v>
      </c>
      <c r="C145" s="35"/>
      <c r="D145" s="39"/>
      <c r="E145" s="38"/>
      <c r="F145" s="38"/>
      <c r="G145" s="39" t="str">
        <f aca="false">SUM(G146:G153)</f>
        <v>#ERROR!</v>
      </c>
      <c r="H145" s="39"/>
      <c r="I145" s="38"/>
      <c r="J145" s="39"/>
      <c r="K145" s="39" t="str">
        <f aca="false">SUM(K146:K153)</f>
        <v>#ERROR!</v>
      </c>
      <c r="L145" s="39" t="str">
        <f aca="false">SUM(L146:L153)</f>
        <v>#ERROR!</v>
      </c>
      <c r="M145" s="39" t="str">
        <f aca="false">SUM(M146:M153)</f>
        <v>#ERROR!</v>
      </c>
      <c r="N145" s="4"/>
    </row>
    <row r="146" customFormat="false" ht="51.75" hidden="false" customHeight="true" outlineLevel="0" collapsed="false">
      <c r="A146" s="30" t="s">
        <v>299</v>
      </c>
      <c r="B146" s="30" t="s">
        <v>300</v>
      </c>
      <c r="C146" s="31" t="s">
        <v>30</v>
      </c>
      <c r="D146" s="34" t="n">
        <v>61</v>
      </c>
      <c r="E146" s="34" t="str">
        <f aca="false">[1]CPUs!I1176</f>
        <v>#ERROR!</v>
      </c>
      <c r="F146" s="34" t="str">
        <f aca="false">[1]CPUs!J1180</f>
        <v>#ERROR!</v>
      </c>
      <c r="G146" s="34" t="str">
        <f aca="false">TRUNC(D146 * F146, 2)</f>
        <v>#ERROR!</v>
      </c>
      <c r="H146" s="34"/>
      <c r="I146" s="34" t="str">
        <f aca="false">[1]CPUs!O146</f>
        <v>#ERROR!</v>
      </c>
      <c r="J146" s="34" t="str">
        <f aca="false">H146+I146</f>
        <v>#ERROR!</v>
      </c>
      <c r="K146" s="34" t="str">
        <f aca="false">H146*F146</f>
        <v>#ERROR!</v>
      </c>
      <c r="L146" s="34" t="str">
        <f aca="false">I146*F146</f>
        <v>#ERROR!</v>
      </c>
      <c r="M146" s="34" t="str">
        <f aca="false">J146*F146</f>
        <v>#ERROR!</v>
      </c>
      <c r="N146" s="4"/>
    </row>
    <row r="147" customFormat="false" ht="51.75" hidden="false" customHeight="true" outlineLevel="0" collapsed="false">
      <c r="A147" s="30" t="s">
        <v>301</v>
      </c>
      <c r="B147" s="30" t="s">
        <v>302</v>
      </c>
      <c r="C147" s="31" t="s">
        <v>30</v>
      </c>
      <c r="D147" s="34" t="n">
        <v>16</v>
      </c>
      <c r="E147" s="34" t="str">
        <f aca="false">[1]CPUs!I1183</f>
        <v>#ERROR!</v>
      </c>
      <c r="F147" s="34" t="str">
        <f aca="false">[1]CPUs!J1187</f>
        <v>#ERROR!</v>
      </c>
      <c r="G147" s="34" t="str">
        <f aca="false">TRUNC(D147 * F147, 2)</f>
        <v>#ERROR!</v>
      </c>
      <c r="H147" s="34"/>
      <c r="I147" s="34" t="str">
        <f aca="false">[1]CPUs!O147</f>
        <v>#ERROR!</v>
      </c>
      <c r="J147" s="34" t="str">
        <f aca="false">H147+I147</f>
        <v>#ERROR!</v>
      </c>
      <c r="K147" s="34" t="str">
        <f aca="false">H147*F147</f>
        <v>#ERROR!</v>
      </c>
      <c r="L147" s="34" t="str">
        <f aca="false">I147*F147</f>
        <v>#ERROR!</v>
      </c>
      <c r="M147" s="34" t="str">
        <f aca="false">J147*F147</f>
        <v>#ERROR!</v>
      </c>
      <c r="N147" s="4"/>
    </row>
    <row r="148" customFormat="false" ht="25.5" hidden="false" customHeight="true" outlineLevel="0" collapsed="false">
      <c r="A148" s="30" t="s">
        <v>303</v>
      </c>
      <c r="B148" s="30" t="s">
        <v>304</v>
      </c>
      <c r="C148" s="31" t="s">
        <v>30</v>
      </c>
      <c r="D148" s="34" t="n">
        <v>77</v>
      </c>
      <c r="E148" s="34" t="str">
        <f aca="false">[1]CPUs!I1190</f>
        <v>#ERROR!</v>
      </c>
      <c r="F148" s="34" t="str">
        <f aca="false">[1]CPUs!J1195</f>
        <v>#ERROR!</v>
      </c>
      <c r="G148" s="34" t="str">
        <f aca="false">TRUNC(D148 * F148, 2)</f>
        <v>#ERROR!</v>
      </c>
      <c r="H148" s="34"/>
      <c r="I148" s="34" t="str">
        <f aca="false">[1]CPUs!O148</f>
        <v>#ERROR!</v>
      </c>
      <c r="J148" s="34" t="str">
        <f aca="false">H148+I148</f>
        <v>#ERROR!</v>
      </c>
      <c r="K148" s="34" t="str">
        <f aca="false">H148*F148</f>
        <v>#ERROR!</v>
      </c>
      <c r="L148" s="34" t="str">
        <f aca="false">I148*F148</f>
        <v>#ERROR!</v>
      </c>
      <c r="M148" s="34" t="str">
        <f aca="false">J148*F148</f>
        <v>#ERROR!</v>
      </c>
      <c r="N148" s="4"/>
    </row>
    <row r="149" customFormat="false" ht="39" hidden="false" customHeight="true" outlineLevel="0" collapsed="false">
      <c r="A149" s="30" t="s">
        <v>305</v>
      </c>
      <c r="B149" s="30" t="s">
        <v>306</v>
      </c>
      <c r="C149" s="31" t="s">
        <v>30</v>
      </c>
      <c r="D149" s="34" t="n">
        <v>28</v>
      </c>
      <c r="E149" s="34" t="str">
        <f aca="false">[1]CPUs!I1198</f>
        <v>#ERROR!</v>
      </c>
      <c r="F149" s="34" t="str">
        <f aca="false">[1]CPUs!J1204</f>
        <v>#ERROR!</v>
      </c>
      <c r="G149" s="34" t="str">
        <f aca="false">TRUNC(D149 * F149, 2)</f>
        <v>#ERROR!</v>
      </c>
      <c r="H149" s="34"/>
      <c r="I149" s="34" t="str">
        <f aca="false">[1]CPUs!O149</f>
        <v>#ERROR!</v>
      </c>
      <c r="J149" s="34" t="str">
        <f aca="false">H149+I149</f>
        <v>#ERROR!</v>
      </c>
      <c r="K149" s="34" t="str">
        <f aca="false">H149*F149</f>
        <v>#ERROR!</v>
      </c>
      <c r="L149" s="34" t="str">
        <f aca="false">I149*F149</f>
        <v>#ERROR!</v>
      </c>
      <c r="M149" s="34" t="str">
        <f aca="false">J149*F149</f>
        <v>#ERROR!</v>
      </c>
      <c r="N149" s="4"/>
    </row>
    <row r="150" customFormat="false" ht="25.5" hidden="false" customHeight="true" outlineLevel="0" collapsed="false">
      <c r="A150" s="30" t="s">
        <v>307</v>
      </c>
      <c r="B150" s="30" t="s">
        <v>308</v>
      </c>
      <c r="C150" s="31" t="s">
        <v>30</v>
      </c>
      <c r="D150" s="34" t="n">
        <v>4</v>
      </c>
      <c r="E150" s="34" t="str">
        <f aca="false">[1]CPUs!I1207</f>
        <v>#ERROR!</v>
      </c>
      <c r="F150" s="34" t="str">
        <f aca="false">[1]CPUs!J1213</f>
        <v>#ERROR!</v>
      </c>
      <c r="G150" s="34" t="str">
        <f aca="false">TRUNC(D150 * F150, 2)</f>
        <v>#ERROR!</v>
      </c>
      <c r="H150" s="34"/>
      <c r="I150" s="34" t="str">
        <f aca="false">[1]CPUs!O150</f>
        <v>#ERROR!</v>
      </c>
      <c r="J150" s="34" t="str">
        <f aca="false">H150+I150</f>
        <v>#ERROR!</v>
      </c>
      <c r="K150" s="34" t="str">
        <f aca="false">H150*F150</f>
        <v>#ERROR!</v>
      </c>
      <c r="L150" s="34" t="str">
        <f aca="false">I150*F150</f>
        <v>#ERROR!</v>
      </c>
      <c r="M150" s="34" t="str">
        <f aca="false">J150*F150</f>
        <v>#ERROR!</v>
      </c>
      <c r="N150" s="4"/>
    </row>
    <row r="151" customFormat="false" ht="25.5" hidden="false" customHeight="true" outlineLevel="0" collapsed="false">
      <c r="A151" s="30" t="s">
        <v>309</v>
      </c>
      <c r="B151" s="30" t="s">
        <v>310</v>
      </c>
      <c r="C151" s="31" t="s">
        <v>30</v>
      </c>
      <c r="D151" s="34" t="n">
        <v>2</v>
      </c>
      <c r="E151" s="34" t="str">
        <f aca="false">[1]CPUs!I1216</f>
        <v>#ERROR!</v>
      </c>
      <c r="F151" s="34" t="str">
        <f aca="false">[1]CPUs!J1225</f>
        <v>#ERROR!</v>
      </c>
      <c r="G151" s="34" t="str">
        <f aca="false">TRUNC(D151 * F151, 2)</f>
        <v>#ERROR!</v>
      </c>
      <c r="H151" s="34"/>
      <c r="I151" s="34" t="str">
        <f aca="false">[1]CPUs!O151</f>
        <v>#ERROR!</v>
      </c>
      <c r="J151" s="34" t="str">
        <f aca="false">H151+I151</f>
        <v>#ERROR!</v>
      </c>
      <c r="K151" s="34" t="str">
        <f aca="false">H151*F151</f>
        <v>#ERROR!</v>
      </c>
      <c r="L151" s="34" t="str">
        <f aca="false">I151*F151</f>
        <v>#ERROR!</v>
      </c>
      <c r="M151" s="34" t="str">
        <f aca="false">J151*F151</f>
        <v>#ERROR!</v>
      </c>
      <c r="N151" s="4"/>
    </row>
    <row r="152" customFormat="false" ht="64.5" hidden="false" customHeight="true" outlineLevel="0" collapsed="false">
      <c r="A152" s="30" t="s">
        <v>311</v>
      </c>
      <c r="B152" s="30" t="s">
        <v>312</v>
      </c>
      <c r="C152" s="31" t="s">
        <v>30</v>
      </c>
      <c r="D152" s="34" t="n">
        <v>3</v>
      </c>
      <c r="E152" s="34" t="str">
        <f aca="false">[1]CPUs!I1228</f>
        <v>#ERROR!</v>
      </c>
      <c r="F152" s="34" t="str">
        <f aca="false">[1]CPUs!J1234</f>
        <v>#ERROR!</v>
      </c>
      <c r="G152" s="34" t="str">
        <f aca="false">TRUNC(D152 * F152, 2)</f>
        <v>#ERROR!</v>
      </c>
      <c r="H152" s="34"/>
      <c r="I152" s="34" t="str">
        <f aca="false">[1]CPUs!O152</f>
        <v>#ERROR!</v>
      </c>
      <c r="J152" s="34" t="str">
        <f aca="false">H152+I152</f>
        <v>#ERROR!</v>
      </c>
      <c r="K152" s="34" t="str">
        <f aca="false">H152*F152</f>
        <v>#ERROR!</v>
      </c>
      <c r="L152" s="34" t="str">
        <f aca="false">I152*F152</f>
        <v>#ERROR!</v>
      </c>
      <c r="M152" s="34" t="str">
        <f aca="false">J152*F152</f>
        <v>#ERROR!</v>
      </c>
      <c r="N152" s="4"/>
    </row>
    <row r="153" customFormat="false" ht="64.5" hidden="false" customHeight="true" outlineLevel="0" collapsed="false">
      <c r="A153" s="30" t="s">
        <v>313</v>
      </c>
      <c r="B153" s="30" t="s">
        <v>314</v>
      </c>
      <c r="C153" s="31" t="s">
        <v>30</v>
      </c>
      <c r="D153" s="34" t="n">
        <v>91</v>
      </c>
      <c r="E153" s="34" t="str">
        <f aca="false">[1]CPUs!I1237</f>
        <v>#ERROR!</v>
      </c>
      <c r="F153" s="34" t="str">
        <f aca="false">[1]CPUs!J1243</f>
        <v>#ERROR!</v>
      </c>
      <c r="G153" s="34" t="str">
        <f aca="false">TRUNC(D153 * F153, 2)</f>
        <v>#ERROR!</v>
      </c>
      <c r="H153" s="34"/>
      <c r="I153" s="34" t="str">
        <f aca="false">[1]CPUs!O153</f>
        <v>#ERROR!</v>
      </c>
      <c r="J153" s="34" t="str">
        <f aca="false">H153+I153</f>
        <v>#ERROR!</v>
      </c>
      <c r="K153" s="34" t="str">
        <f aca="false">H153*F153</f>
        <v>#ERROR!</v>
      </c>
      <c r="L153" s="34" t="str">
        <f aca="false">I153*F153</f>
        <v>#ERROR!</v>
      </c>
      <c r="M153" s="34" t="str">
        <f aca="false">J153*F153</f>
        <v>#ERROR!</v>
      </c>
      <c r="N153" s="4"/>
    </row>
    <row r="154" customFormat="false" ht="24" hidden="false" customHeight="true" outlineLevel="0" collapsed="false">
      <c r="A154" s="35" t="s">
        <v>315</v>
      </c>
      <c r="B154" s="35" t="s">
        <v>316</v>
      </c>
      <c r="C154" s="35"/>
      <c r="D154" s="39"/>
      <c r="E154" s="38"/>
      <c r="F154" s="38"/>
      <c r="G154" s="39" t="str">
        <f aca="false">G155+G183+G191+G205</f>
        <v>#ERROR!</v>
      </c>
      <c r="H154" s="39"/>
      <c r="I154" s="38"/>
      <c r="J154" s="39"/>
      <c r="K154" s="39" t="str">
        <f aca="false">K155+K183+K191+K205</f>
        <v>#ERROR!</v>
      </c>
      <c r="L154" s="39" t="str">
        <f aca="false">L155+L183+L191+L205</f>
        <v>#ERROR!</v>
      </c>
      <c r="M154" s="39" t="str">
        <f aca="false">M155+M183+M191+M205</f>
        <v>#ERROR!</v>
      </c>
      <c r="N154" s="4"/>
    </row>
    <row r="155" customFormat="false" ht="24" hidden="false" customHeight="true" outlineLevel="0" collapsed="false">
      <c r="A155" s="35" t="s">
        <v>317</v>
      </c>
      <c r="B155" s="35" t="s">
        <v>318</v>
      </c>
      <c r="C155" s="35"/>
      <c r="D155" s="39"/>
      <c r="E155" s="38"/>
      <c r="F155" s="38"/>
      <c r="G155" s="39" t="str">
        <f aca="false">SUM(G156:G182)</f>
        <v>#ERROR!</v>
      </c>
      <c r="H155" s="39"/>
      <c r="I155" s="38"/>
      <c r="J155" s="39"/>
      <c r="K155" s="39" t="str">
        <f aca="false">SUM(K156:K182)</f>
        <v>#ERROR!</v>
      </c>
      <c r="L155" s="39" t="str">
        <f aca="false">SUM(L156:L182)</f>
        <v>#ERROR!</v>
      </c>
      <c r="M155" s="39" t="str">
        <f aca="false">SUM(M156:M182)</f>
        <v>#ERROR!</v>
      </c>
      <c r="N155" s="4"/>
    </row>
    <row r="156" customFormat="false" ht="39" hidden="false" customHeight="true" outlineLevel="0" collapsed="false">
      <c r="A156" s="30" t="s">
        <v>319</v>
      </c>
      <c r="B156" s="30" t="s">
        <v>320</v>
      </c>
      <c r="C156" s="31" t="s">
        <v>30</v>
      </c>
      <c r="D156" s="34" t="n">
        <v>2</v>
      </c>
      <c r="E156" s="34" t="str">
        <f aca="false">[1]CPUs!I1246</f>
        <v>#ERROR!</v>
      </c>
      <c r="F156" s="34" t="str">
        <f aca="false">[1]CPUs!J1256</f>
        <v>#ERROR!</v>
      </c>
      <c r="G156" s="34" t="str">
        <f aca="false">TRUNC(D156 * F156, 2)</f>
        <v>#ERROR!</v>
      </c>
      <c r="H156" s="34"/>
      <c r="I156" s="34" t="str">
        <f aca="false">[1]CPUs!O156</f>
        <v>#ERROR!</v>
      </c>
      <c r="J156" s="34" t="str">
        <f aca="false">H156+I156</f>
        <v>#ERROR!</v>
      </c>
      <c r="K156" s="34" t="str">
        <f aca="false">H156*F156</f>
        <v>#ERROR!</v>
      </c>
      <c r="L156" s="34" t="str">
        <f aca="false">I156*F156</f>
        <v>#ERROR!</v>
      </c>
      <c r="M156" s="34" t="str">
        <f aca="false">J156*F156</f>
        <v>#ERROR!</v>
      </c>
      <c r="N156" s="4"/>
    </row>
    <row r="157" customFormat="false" ht="39" hidden="false" customHeight="true" outlineLevel="0" collapsed="false">
      <c r="A157" s="30" t="s">
        <v>321</v>
      </c>
      <c r="B157" s="30" t="s">
        <v>322</v>
      </c>
      <c r="C157" s="31" t="s">
        <v>30</v>
      </c>
      <c r="D157" s="34" t="n">
        <v>3</v>
      </c>
      <c r="E157" s="34" t="str">
        <f aca="false">[1]CPUs!I1259</f>
        <v>#ERROR!</v>
      </c>
      <c r="F157" s="34" t="str">
        <f aca="false">[1]CPUs!J1265</f>
        <v>#ERROR!</v>
      </c>
      <c r="G157" s="34" t="str">
        <f aca="false">TRUNC(D157 * F157, 2)</f>
        <v>#ERROR!</v>
      </c>
      <c r="H157" s="34"/>
      <c r="I157" s="34" t="str">
        <f aca="false">[1]CPUs!O157</f>
        <v>#ERROR!</v>
      </c>
      <c r="J157" s="34" t="str">
        <f aca="false">H157+I157</f>
        <v>#ERROR!</v>
      </c>
      <c r="K157" s="34" t="str">
        <f aca="false">H157*F157</f>
        <v>#ERROR!</v>
      </c>
      <c r="L157" s="34" t="str">
        <f aca="false">I157*F157</f>
        <v>#ERROR!</v>
      </c>
      <c r="M157" s="34" t="str">
        <f aca="false">J157*F157</f>
        <v>#ERROR!</v>
      </c>
      <c r="N157" s="4"/>
    </row>
    <row r="158" customFormat="false" ht="39" hidden="false" customHeight="true" outlineLevel="0" collapsed="false">
      <c r="A158" s="30" t="s">
        <v>323</v>
      </c>
      <c r="B158" s="30" t="s">
        <v>324</v>
      </c>
      <c r="C158" s="31" t="s">
        <v>30</v>
      </c>
      <c r="D158" s="34" t="n">
        <v>1</v>
      </c>
      <c r="E158" s="34" t="str">
        <f aca="false">[1]CPUs!I1268</f>
        <v>#ERROR!</v>
      </c>
      <c r="F158" s="34" t="str">
        <f aca="false">[1]CPUs!J1274</f>
        <v>#ERROR!</v>
      </c>
      <c r="G158" s="34" t="str">
        <f aca="false">TRUNC(D158 * F158, 2)</f>
        <v>#ERROR!</v>
      </c>
      <c r="H158" s="34"/>
      <c r="I158" s="34" t="str">
        <f aca="false">[1]CPUs!O158</f>
        <v>#ERROR!</v>
      </c>
      <c r="J158" s="34" t="str">
        <f aca="false">H158+I158</f>
        <v>#ERROR!</v>
      </c>
      <c r="K158" s="34" t="str">
        <f aca="false">H158*F158</f>
        <v>#ERROR!</v>
      </c>
      <c r="L158" s="34" t="str">
        <f aca="false">I158*F158</f>
        <v>#ERROR!</v>
      </c>
      <c r="M158" s="34" t="str">
        <f aca="false">J158*F158</f>
        <v>#ERROR!</v>
      </c>
      <c r="N158" s="4"/>
    </row>
    <row r="159" customFormat="false" ht="39" hidden="false" customHeight="true" outlineLevel="0" collapsed="false">
      <c r="A159" s="30" t="s">
        <v>325</v>
      </c>
      <c r="B159" s="30" t="s">
        <v>326</v>
      </c>
      <c r="C159" s="31" t="s">
        <v>30</v>
      </c>
      <c r="D159" s="34" t="n">
        <v>3</v>
      </c>
      <c r="E159" s="34" t="str">
        <f aca="false">[1]CPUs!I1277</f>
        <v>#ERROR!</v>
      </c>
      <c r="F159" s="34" t="str">
        <f aca="false">[1]CPUs!J1283</f>
        <v>#ERROR!</v>
      </c>
      <c r="G159" s="34" t="str">
        <f aca="false">TRUNC(D159 * F159, 2)</f>
        <v>#ERROR!</v>
      </c>
      <c r="H159" s="34"/>
      <c r="I159" s="34" t="str">
        <f aca="false">[1]CPUs!O159</f>
        <v>#ERROR!</v>
      </c>
      <c r="J159" s="34" t="str">
        <f aca="false">H159+I159</f>
        <v>#ERROR!</v>
      </c>
      <c r="K159" s="34" t="str">
        <f aca="false">H159*F159</f>
        <v>#ERROR!</v>
      </c>
      <c r="L159" s="34" t="str">
        <f aca="false">I159*F159</f>
        <v>#ERROR!</v>
      </c>
      <c r="M159" s="34" t="str">
        <f aca="false">J159*F159</f>
        <v>#ERROR!</v>
      </c>
      <c r="N159" s="4"/>
    </row>
    <row r="160" customFormat="false" ht="25.5" hidden="false" customHeight="true" outlineLevel="0" collapsed="false">
      <c r="A160" s="30" t="s">
        <v>327</v>
      </c>
      <c r="B160" s="30" t="s">
        <v>328</v>
      </c>
      <c r="C160" s="31" t="s">
        <v>30</v>
      </c>
      <c r="D160" s="34" t="n">
        <v>1</v>
      </c>
      <c r="E160" s="34" t="str">
        <f aca="false">[1]CPUs!I1286</f>
        <v>#ERROR!</v>
      </c>
      <c r="F160" s="34" t="str">
        <f aca="false">[1]CPUs!J1292</f>
        <v>#ERROR!</v>
      </c>
      <c r="G160" s="34" t="str">
        <f aca="false">TRUNC(D160 * F160, 2)</f>
        <v>#ERROR!</v>
      </c>
      <c r="H160" s="34"/>
      <c r="I160" s="34" t="str">
        <f aca="false">[1]CPUs!O160</f>
        <v>#ERROR!</v>
      </c>
      <c r="J160" s="34" t="str">
        <f aca="false">H160+I160</f>
        <v>#ERROR!</v>
      </c>
      <c r="K160" s="34" t="str">
        <f aca="false">H160*F160</f>
        <v>#ERROR!</v>
      </c>
      <c r="L160" s="34" t="str">
        <f aca="false">I160*F160</f>
        <v>#ERROR!</v>
      </c>
      <c r="M160" s="34" t="str">
        <f aca="false">J160*F160</f>
        <v>#ERROR!</v>
      </c>
      <c r="N160" s="4"/>
    </row>
    <row r="161" customFormat="false" ht="39" hidden="false" customHeight="true" outlineLevel="0" collapsed="false">
      <c r="A161" s="30" t="s">
        <v>329</v>
      </c>
      <c r="B161" s="30" t="s">
        <v>330</v>
      </c>
      <c r="C161" s="31" t="s">
        <v>30</v>
      </c>
      <c r="D161" s="34" t="n">
        <v>1</v>
      </c>
      <c r="E161" s="34" t="str">
        <f aca="false">[1]CPUs!I1295</f>
        <v>#ERROR!</v>
      </c>
      <c r="F161" s="34" t="str">
        <f aca="false">[1]CPUs!J1301</f>
        <v>#ERROR!</v>
      </c>
      <c r="G161" s="34" t="str">
        <f aca="false">TRUNC(D161 * F161, 2)</f>
        <v>#ERROR!</v>
      </c>
      <c r="H161" s="34"/>
      <c r="I161" s="34" t="str">
        <f aca="false">[1]CPUs!O161</f>
        <v>#ERROR!</v>
      </c>
      <c r="J161" s="34" t="str">
        <f aca="false">H161+I161</f>
        <v>#ERROR!</v>
      </c>
      <c r="K161" s="34" t="str">
        <f aca="false">H161*F161</f>
        <v>#ERROR!</v>
      </c>
      <c r="L161" s="34" t="str">
        <f aca="false">I161*F161</f>
        <v>#ERROR!</v>
      </c>
      <c r="M161" s="34" t="str">
        <f aca="false">J161*F161</f>
        <v>#ERROR!</v>
      </c>
      <c r="N161" s="4"/>
    </row>
    <row r="162" customFormat="false" ht="51.75" hidden="false" customHeight="true" outlineLevel="0" collapsed="false">
      <c r="A162" s="30" t="s">
        <v>331</v>
      </c>
      <c r="B162" s="30" t="s">
        <v>332</v>
      </c>
      <c r="C162" s="31" t="s">
        <v>30</v>
      </c>
      <c r="D162" s="34" t="n">
        <v>1</v>
      </c>
      <c r="E162" s="34" t="str">
        <f aca="false">[1]CPUs!I1304</f>
        <v>#ERROR!</v>
      </c>
      <c r="F162" s="34" t="str">
        <f aca="false">[1]CPUs!J1312</f>
        <v>#ERROR!</v>
      </c>
      <c r="G162" s="34" t="str">
        <f aca="false">TRUNC(D162 * F162, 2)</f>
        <v>#ERROR!</v>
      </c>
      <c r="H162" s="34"/>
      <c r="I162" s="34" t="str">
        <f aca="false">[1]CPUs!O162</f>
        <v>#ERROR!</v>
      </c>
      <c r="J162" s="34" t="str">
        <f aca="false">H162+I162</f>
        <v>#ERROR!</v>
      </c>
      <c r="K162" s="34" t="str">
        <f aca="false">H162*F162</f>
        <v>#ERROR!</v>
      </c>
      <c r="L162" s="34" t="str">
        <f aca="false">I162*F162</f>
        <v>#ERROR!</v>
      </c>
      <c r="M162" s="34" t="str">
        <f aca="false">J162*F162</f>
        <v>#ERROR!</v>
      </c>
      <c r="N162" s="4"/>
    </row>
    <row r="163" customFormat="false" ht="51.75" hidden="false" customHeight="true" outlineLevel="0" collapsed="false">
      <c r="A163" s="30" t="s">
        <v>333</v>
      </c>
      <c r="B163" s="30" t="s">
        <v>334</v>
      </c>
      <c r="C163" s="31" t="s">
        <v>30</v>
      </c>
      <c r="D163" s="34" t="n">
        <v>2</v>
      </c>
      <c r="E163" s="34" t="str">
        <f aca="false">[1]CPUs!I1315</f>
        <v>#ERROR!</v>
      </c>
      <c r="F163" s="34" t="str">
        <f aca="false">[1]CPUs!J1323</f>
        <v>#ERROR!</v>
      </c>
      <c r="G163" s="34" t="str">
        <f aca="false">TRUNC(D163 * F163, 2)</f>
        <v>#ERROR!</v>
      </c>
      <c r="H163" s="34"/>
      <c r="I163" s="34" t="str">
        <f aca="false">[1]CPUs!O163</f>
        <v>#ERROR!</v>
      </c>
      <c r="J163" s="34" t="str">
        <f aca="false">H163+I163</f>
        <v>#ERROR!</v>
      </c>
      <c r="K163" s="34" t="str">
        <f aca="false">H163*F163</f>
        <v>#ERROR!</v>
      </c>
      <c r="L163" s="34" t="str">
        <f aca="false">I163*F163</f>
        <v>#ERROR!</v>
      </c>
      <c r="M163" s="34" t="str">
        <f aca="false">J163*F163</f>
        <v>#ERROR!</v>
      </c>
      <c r="N163" s="4"/>
    </row>
    <row r="164" customFormat="false" ht="51.75" hidden="false" customHeight="true" outlineLevel="0" collapsed="false">
      <c r="A164" s="30" t="s">
        <v>335</v>
      </c>
      <c r="B164" s="30" t="s">
        <v>336</v>
      </c>
      <c r="C164" s="31" t="s">
        <v>48</v>
      </c>
      <c r="D164" s="34" t="n">
        <v>33.62</v>
      </c>
      <c r="E164" s="34" t="str">
        <f aca="false">[1]CPUs!I1326</f>
        <v>#ERROR!</v>
      </c>
      <c r="F164" s="34" t="str">
        <f aca="false">[1]CPUs!J1332</f>
        <v>#ERROR!</v>
      </c>
      <c r="G164" s="34" t="str">
        <f aca="false">TRUNC(D164 * F164, 2)</f>
        <v>#ERROR!</v>
      </c>
      <c r="H164" s="34"/>
      <c r="I164" s="34" t="str">
        <f aca="false">[1]CPUs!O164</f>
        <v>#ERROR!</v>
      </c>
      <c r="J164" s="34" t="str">
        <f aca="false">H164+I164</f>
        <v>#ERROR!</v>
      </c>
      <c r="K164" s="34" t="str">
        <f aca="false">H164*F164</f>
        <v>#ERROR!</v>
      </c>
      <c r="L164" s="34" t="str">
        <f aca="false">I164*F164</f>
        <v>#ERROR!</v>
      </c>
      <c r="M164" s="34" t="str">
        <f aca="false">J164*F164</f>
        <v>#ERROR!</v>
      </c>
      <c r="N164" s="4"/>
    </row>
    <row r="165" customFormat="false" ht="51.75" hidden="false" customHeight="true" outlineLevel="0" collapsed="false">
      <c r="A165" s="30" t="s">
        <v>337</v>
      </c>
      <c r="B165" s="30" t="s">
        <v>338</v>
      </c>
      <c r="C165" s="31" t="s">
        <v>48</v>
      </c>
      <c r="D165" s="34" t="n">
        <v>4.38</v>
      </c>
      <c r="E165" s="34" t="str">
        <f aca="false">[1]CPUs!I1335</f>
        <v>#ERROR!</v>
      </c>
      <c r="F165" s="34" t="str">
        <f aca="false">[1]CPUs!J1348</f>
        <v>#ERROR!</v>
      </c>
      <c r="G165" s="34" t="str">
        <f aca="false">TRUNC(D165 * F165, 2)</f>
        <v>#ERROR!</v>
      </c>
      <c r="H165" s="34"/>
      <c r="I165" s="34" t="str">
        <f aca="false">[1]CPUs!O165</f>
        <v>#ERROR!</v>
      </c>
      <c r="J165" s="34" t="str">
        <f aca="false">H165+I165</f>
        <v>#ERROR!</v>
      </c>
      <c r="K165" s="34" t="str">
        <f aca="false">H165*F165</f>
        <v>#ERROR!</v>
      </c>
      <c r="L165" s="34" t="str">
        <f aca="false">I165*F165</f>
        <v>#ERROR!</v>
      </c>
      <c r="M165" s="34" t="str">
        <f aca="false">J165*F165</f>
        <v>#ERROR!</v>
      </c>
      <c r="N165" s="4"/>
    </row>
    <row r="166" customFormat="false" ht="51.75" hidden="false" customHeight="true" outlineLevel="0" collapsed="false">
      <c r="A166" s="30" t="s">
        <v>339</v>
      </c>
      <c r="B166" s="30" t="s">
        <v>340</v>
      </c>
      <c r="C166" s="31" t="s">
        <v>48</v>
      </c>
      <c r="D166" s="34" t="n">
        <v>5.51</v>
      </c>
      <c r="E166" s="34" t="str">
        <f aca="false">[1]CPUs!I1351</f>
        <v>#ERROR!</v>
      </c>
      <c r="F166" s="34" t="str">
        <f aca="false">[1]CPUs!J1366</f>
        <v>#ERROR!</v>
      </c>
      <c r="G166" s="34" t="str">
        <f aca="false">TRUNC(D166 * F166, 2)</f>
        <v>#ERROR!</v>
      </c>
      <c r="H166" s="34"/>
      <c r="I166" s="34" t="str">
        <f aca="false">[1]CPUs!O166</f>
        <v>#ERROR!</v>
      </c>
      <c r="J166" s="34" t="str">
        <f aca="false">H166+I166</f>
        <v>#ERROR!</v>
      </c>
      <c r="K166" s="34" t="str">
        <f aca="false">H166*F166</f>
        <v>#ERROR!</v>
      </c>
      <c r="L166" s="34" t="str">
        <f aca="false">I166*F166</f>
        <v>#ERROR!</v>
      </c>
      <c r="M166" s="34" t="str">
        <f aca="false">J166*F166</f>
        <v>#ERROR!</v>
      </c>
      <c r="N166" s="4"/>
    </row>
    <row r="167" customFormat="false" ht="64.5" hidden="false" customHeight="true" outlineLevel="0" collapsed="false">
      <c r="A167" s="30" t="s">
        <v>341</v>
      </c>
      <c r="B167" s="30" t="s">
        <v>342</v>
      </c>
      <c r="C167" s="31" t="s">
        <v>48</v>
      </c>
      <c r="D167" s="34" t="n">
        <v>10.09</v>
      </c>
      <c r="E167" s="34" t="str">
        <f aca="false">[1]CPUs!I1369</f>
        <v>#ERROR!</v>
      </c>
      <c r="F167" s="34" t="str">
        <f aca="false">[1]CPUs!J1395</f>
        <v>#ERROR!</v>
      </c>
      <c r="G167" s="34" t="str">
        <f aca="false">TRUNC(D167 * F167, 2)</f>
        <v>#ERROR!</v>
      </c>
      <c r="H167" s="34"/>
      <c r="I167" s="34" t="str">
        <f aca="false">[1]CPUs!O167</f>
        <v>#ERROR!</v>
      </c>
      <c r="J167" s="34" t="str">
        <f aca="false">H167+I167</f>
        <v>#ERROR!</v>
      </c>
      <c r="K167" s="34" t="str">
        <f aca="false">H167*F167</f>
        <v>#ERROR!</v>
      </c>
      <c r="L167" s="34" t="str">
        <f aca="false">I167*F167</f>
        <v>#ERROR!</v>
      </c>
      <c r="M167" s="34" t="str">
        <f aca="false">J167*F167</f>
        <v>#ERROR!</v>
      </c>
      <c r="N167" s="4"/>
    </row>
    <row r="168" customFormat="false" ht="64.5" hidden="false" customHeight="true" outlineLevel="0" collapsed="false">
      <c r="A168" s="30" t="s">
        <v>343</v>
      </c>
      <c r="B168" s="30" t="s">
        <v>344</v>
      </c>
      <c r="C168" s="31" t="s">
        <v>48</v>
      </c>
      <c r="D168" s="34" t="n">
        <v>159.06</v>
      </c>
      <c r="E168" s="34" t="str">
        <f aca="false">[1]CPUs!I1398</f>
        <v>#ERROR!</v>
      </c>
      <c r="F168" s="34" t="str">
        <f aca="false">[1]CPUs!J1425</f>
        <v>#ERROR!</v>
      </c>
      <c r="G168" s="34" t="str">
        <f aca="false">TRUNC(D168 * F168, 2)</f>
        <v>#ERROR!</v>
      </c>
      <c r="H168" s="34"/>
      <c r="I168" s="34" t="str">
        <f aca="false">[1]CPUs!O168</f>
        <v>#ERROR!</v>
      </c>
      <c r="J168" s="34" t="str">
        <f aca="false">H168+I168</f>
        <v>#ERROR!</v>
      </c>
      <c r="K168" s="34" t="str">
        <f aca="false">H168*F168</f>
        <v>#ERROR!</v>
      </c>
      <c r="L168" s="34" t="str">
        <f aca="false">I168*F168</f>
        <v>#ERROR!</v>
      </c>
      <c r="M168" s="34" t="str">
        <f aca="false">J168*F168</f>
        <v>#ERROR!</v>
      </c>
      <c r="N168" s="4"/>
    </row>
    <row r="169" customFormat="false" ht="64.5" hidden="false" customHeight="true" outlineLevel="0" collapsed="false">
      <c r="A169" s="30" t="s">
        <v>345</v>
      </c>
      <c r="B169" s="30" t="s">
        <v>346</v>
      </c>
      <c r="C169" s="31" t="s">
        <v>48</v>
      </c>
      <c r="D169" s="34" t="n">
        <v>3.56</v>
      </c>
      <c r="E169" s="34" t="str">
        <f aca="false">[1]CPUs!I1428</f>
        <v>#ERROR!</v>
      </c>
      <c r="F169" s="34" t="str">
        <f aca="false">[1]CPUs!J1442</f>
        <v>#ERROR!</v>
      </c>
      <c r="G169" s="34" t="str">
        <f aca="false">TRUNC(D169 * F169, 2)</f>
        <v>#ERROR!</v>
      </c>
      <c r="H169" s="34"/>
      <c r="I169" s="34" t="str">
        <f aca="false">[1]CPUs!O169</f>
        <v>#ERROR!</v>
      </c>
      <c r="J169" s="34" t="str">
        <f aca="false">H169+I169</f>
        <v>#ERROR!</v>
      </c>
      <c r="K169" s="34" t="str">
        <f aca="false">H169*F169</f>
        <v>#ERROR!</v>
      </c>
      <c r="L169" s="34" t="str">
        <f aca="false">I169*F169</f>
        <v>#ERROR!</v>
      </c>
      <c r="M169" s="34" t="str">
        <f aca="false">J169*F169</f>
        <v>#ERROR!</v>
      </c>
      <c r="N169" s="4"/>
    </row>
    <row r="170" customFormat="false" ht="64.5" hidden="false" customHeight="true" outlineLevel="0" collapsed="false">
      <c r="A170" s="30" t="s">
        <v>347</v>
      </c>
      <c r="B170" s="30" t="s">
        <v>348</v>
      </c>
      <c r="C170" s="31" t="s">
        <v>48</v>
      </c>
      <c r="D170" s="34" t="n">
        <v>6.42</v>
      </c>
      <c r="E170" s="34" t="str">
        <f aca="false">[1]CPUs!I1445</f>
        <v>#ERROR!</v>
      </c>
      <c r="F170" s="34" t="str">
        <f aca="false">[1]CPUs!J1458</f>
        <v>#ERROR!</v>
      </c>
      <c r="G170" s="34" t="str">
        <f aca="false">TRUNC(D170 * F170, 2)</f>
        <v>#ERROR!</v>
      </c>
      <c r="H170" s="34"/>
      <c r="I170" s="34" t="str">
        <f aca="false">[1]CPUs!O170</f>
        <v>#ERROR!</v>
      </c>
      <c r="J170" s="34" t="str">
        <f aca="false">H170+I170</f>
        <v>#ERROR!</v>
      </c>
      <c r="K170" s="34" t="str">
        <f aca="false">H170*F170</f>
        <v>#ERROR!</v>
      </c>
      <c r="L170" s="34" t="str">
        <f aca="false">I170*F170</f>
        <v>#ERROR!</v>
      </c>
      <c r="M170" s="34" t="str">
        <f aca="false">J170*F170</f>
        <v>#ERROR!</v>
      </c>
      <c r="N170" s="4"/>
    </row>
    <row r="171" customFormat="false" ht="64.5" hidden="false" customHeight="true" outlineLevel="0" collapsed="false">
      <c r="A171" s="30" t="s">
        <v>349</v>
      </c>
      <c r="B171" s="30" t="s">
        <v>350</v>
      </c>
      <c r="C171" s="31" t="s">
        <v>48</v>
      </c>
      <c r="D171" s="34" t="n">
        <v>398.23</v>
      </c>
      <c r="E171" s="34" t="str">
        <f aca="false">[1]CPUs!I1461</f>
        <v>#ERROR!</v>
      </c>
      <c r="F171" s="34" t="str">
        <f aca="false">[1]CPUs!J1480</f>
        <v>#ERROR!</v>
      </c>
      <c r="G171" s="34" t="str">
        <f aca="false">TRUNC(D171 * F171, 2)</f>
        <v>#ERROR!</v>
      </c>
      <c r="H171" s="34"/>
      <c r="I171" s="34" t="str">
        <f aca="false">[1]CPUs!O171</f>
        <v>#ERROR!</v>
      </c>
      <c r="J171" s="34" t="str">
        <f aca="false">H171+I171</f>
        <v>#ERROR!</v>
      </c>
      <c r="K171" s="34" t="str">
        <f aca="false">H171*F171</f>
        <v>#ERROR!</v>
      </c>
      <c r="L171" s="34" t="str">
        <f aca="false">I171*F171</f>
        <v>#ERROR!</v>
      </c>
      <c r="M171" s="34" t="str">
        <f aca="false">J171*F171</f>
        <v>#ERROR!</v>
      </c>
      <c r="N171" s="4"/>
    </row>
    <row r="172" customFormat="false" ht="64.5" hidden="false" customHeight="true" outlineLevel="0" collapsed="false">
      <c r="A172" s="30" t="s">
        <v>351</v>
      </c>
      <c r="B172" s="30" t="s">
        <v>352</v>
      </c>
      <c r="C172" s="31" t="s">
        <v>48</v>
      </c>
      <c r="D172" s="34" t="n">
        <v>113.28</v>
      </c>
      <c r="E172" s="34" t="str">
        <f aca="false">[1]CPUs!I1483</f>
        <v>#ERROR!</v>
      </c>
      <c r="F172" s="34" t="str">
        <f aca="false">[1]CPUs!J1500</f>
        <v>#ERROR!</v>
      </c>
      <c r="G172" s="34" t="str">
        <f aca="false">TRUNC(D172 * F172, 2)</f>
        <v>#ERROR!</v>
      </c>
      <c r="H172" s="34"/>
      <c r="I172" s="34" t="str">
        <f aca="false">[1]CPUs!O172</f>
        <v>#ERROR!</v>
      </c>
      <c r="J172" s="34" t="str">
        <f aca="false">H172+I172</f>
        <v>#ERROR!</v>
      </c>
      <c r="K172" s="34" t="str">
        <f aca="false">H172*F172</f>
        <v>#ERROR!</v>
      </c>
      <c r="L172" s="34" t="str">
        <f aca="false">I172*F172</f>
        <v>#ERROR!</v>
      </c>
      <c r="M172" s="34" t="str">
        <f aca="false">J172*F172</f>
        <v>#ERROR!</v>
      </c>
      <c r="N172" s="4"/>
    </row>
    <row r="173" customFormat="false" ht="39" hidden="false" customHeight="true" outlineLevel="0" collapsed="false">
      <c r="A173" s="30" t="s">
        <v>353</v>
      </c>
      <c r="B173" s="30" t="s">
        <v>354</v>
      </c>
      <c r="C173" s="31" t="s">
        <v>30</v>
      </c>
      <c r="D173" s="34" t="n">
        <v>2</v>
      </c>
      <c r="E173" s="34" t="str">
        <f aca="false">[1]CPUs!I1503</f>
        <v>#ERROR!</v>
      </c>
      <c r="F173" s="34" t="str">
        <f aca="false">[1]CPUs!J1520</f>
        <v>#ERROR!</v>
      </c>
      <c r="G173" s="34" t="str">
        <f aca="false">TRUNC(D173 * F173, 2)</f>
        <v>#ERROR!</v>
      </c>
      <c r="H173" s="34"/>
      <c r="I173" s="34" t="str">
        <f aca="false">[1]CPUs!O173</f>
        <v>#ERROR!</v>
      </c>
      <c r="J173" s="34" t="str">
        <f aca="false">H173+I173</f>
        <v>#ERROR!</v>
      </c>
      <c r="K173" s="34" t="str">
        <f aca="false">H173*F173</f>
        <v>#ERROR!</v>
      </c>
      <c r="L173" s="34" t="str">
        <f aca="false">I173*F173</f>
        <v>#ERROR!</v>
      </c>
      <c r="M173" s="34" t="str">
        <f aca="false">J173*F173</f>
        <v>#ERROR!</v>
      </c>
      <c r="N173" s="4"/>
    </row>
    <row r="174" customFormat="false" ht="39" hidden="false" customHeight="true" outlineLevel="0" collapsed="false">
      <c r="A174" s="30" t="s">
        <v>355</v>
      </c>
      <c r="B174" s="30" t="s">
        <v>356</v>
      </c>
      <c r="C174" s="31" t="s">
        <v>30</v>
      </c>
      <c r="D174" s="34" t="n">
        <v>5</v>
      </c>
      <c r="E174" s="34" t="str">
        <f aca="false">[1]CPUs!I1523</f>
        <v>#ERROR!</v>
      </c>
      <c r="F174" s="34" t="str">
        <f aca="false">[1]CPUs!J1540</f>
        <v>#ERROR!</v>
      </c>
      <c r="G174" s="34" t="str">
        <f aca="false">TRUNC(D174 * F174, 2)</f>
        <v>#ERROR!</v>
      </c>
      <c r="H174" s="34"/>
      <c r="I174" s="34" t="str">
        <f aca="false">[1]CPUs!O174</f>
        <v>#ERROR!</v>
      </c>
      <c r="J174" s="34" t="str">
        <f aca="false">H174+I174</f>
        <v>#ERROR!</v>
      </c>
      <c r="K174" s="34" t="str">
        <f aca="false">H174*F174</f>
        <v>#ERROR!</v>
      </c>
      <c r="L174" s="34" t="str">
        <f aca="false">I174*F174</f>
        <v>#ERROR!</v>
      </c>
      <c r="M174" s="34" t="str">
        <f aca="false">J174*F174</f>
        <v>#ERROR!</v>
      </c>
      <c r="N174" s="4"/>
    </row>
    <row r="175" customFormat="false" ht="39" hidden="false" customHeight="true" outlineLevel="0" collapsed="false">
      <c r="A175" s="30" t="s">
        <v>357</v>
      </c>
      <c r="B175" s="30" t="s">
        <v>358</v>
      </c>
      <c r="C175" s="31" t="s">
        <v>30</v>
      </c>
      <c r="D175" s="34" t="n">
        <v>2</v>
      </c>
      <c r="E175" s="34" t="str">
        <f aca="false">[1]CPUs!I1543</f>
        <v>#ERROR!</v>
      </c>
      <c r="F175" s="34" t="str">
        <f aca="false">[1]CPUs!J1560</f>
        <v>#ERROR!</v>
      </c>
      <c r="G175" s="34" t="str">
        <f aca="false">TRUNC(D175 * F175, 2)</f>
        <v>#ERROR!</v>
      </c>
      <c r="H175" s="34"/>
      <c r="I175" s="34" t="str">
        <f aca="false">[1]CPUs!O175</f>
        <v>#ERROR!</v>
      </c>
      <c r="J175" s="34" t="str">
        <f aca="false">H175+I175</f>
        <v>#ERROR!</v>
      </c>
      <c r="K175" s="34" t="str">
        <f aca="false">H175*F175</f>
        <v>#ERROR!</v>
      </c>
      <c r="L175" s="34" t="str">
        <f aca="false">I175*F175</f>
        <v>#ERROR!</v>
      </c>
      <c r="M175" s="34" t="str">
        <f aca="false">J175*F175</f>
        <v>#ERROR!</v>
      </c>
      <c r="N175" s="4"/>
    </row>
    <row r="176" customFormat="false" ht="39" hidden="false" customHeight="true" outlineLevel="0" collapsed="false">
      <c r="A176" s="30" t="s">
        <v>359</v>
      </c>
      <c r="B176" s="30" t="s">
        <v>360</v>
      </c>
      <c r="C176" s="31" t="s">
        <v>30</v>
      </c>
      <c r="D176" s="34" t="n">
        <v>2</v>
      </c>
      <c r="E176" s="34" t="str">
        <f aca="false">[1]CPUs!I1563</f>
        <v>#ERROR!</v>
      </c>
      <c r="F176" s="34" t="str">
        <f aca="false">[1]CPUs!J1571</f>
        <v>#ERROR!</v>
      </c>
      <c r="G176" s="34" t="str">
        <f aca="false">TRUNC(D176 * F176, 2)</f>
        <v>#ERROR!</v>
      </c>
      <c r="H176" s="34"/>
      <c r="I176" s="34" t="str">
        <f aca="false">[1]CPUs!O176</f>
        <v>#ERROR!</v>
      </c>
      <c r="J176" s="34" t="str">
        <f aca="false">H176+I176</f>
        <v>#ERROR!</v>
      </c>
      <c r="K176" s="34" t="str">
        <f aca="false">H176*F176</f>
        <v>#ERROR!</v>
      </c>
      <c r="L176" s="34" t="str">
        <f aca="false">I176*F176</f>
        <v>#ERROR!</v>
      </c>
      <c r="M176" s="34" t="str">
        <f aca="false">J176*F176</f>
        <v>#ERROR!</v>
      </c>
      <c r="N176" s="4"/>
    </row>
    <row r="177" customFormat="false" ht="39" hidden="false" customHeight="true" outlineLevel="0" collapsed="false">
      <c r="A177" s="30" t="s">
        <v>361</v>
      </c>
      <c r="B177" s="30" t="s">
        <v>362</v>
      </c>
      <c r="C177" s="31" t="s">
        <v>30</v>
      </c>
      <c r="D177" s="34" t="n">
        <v>16</v>
      </c>
      <c r="E177" s="34" t="str">
        <f aca="false">[1]CPUs!I1574</f>
        <v>#ERROR!</v>
      </c>
      <c r="F177" s="34" t="str">
        <f aca="false">[1]CPUs!J1584</f>
        <v>#ERROR!</v>
      </c>
      <c r="G177" s="34" t="str">
        <f aca="false">TRUNC(D177 * F177, 2)</f>
        <v>#ERROR!</v>
      </c>
      <c r="H177" s="34"/>
      <c r="I177" s="34" t="str">
        <f aca="false">[1]CPUs!O177</f>
        <v>#ERROR!</v>
      </c>
      <c r="J177" s="34" t="str">
        <f aca="false">H177+I177</f>
        <v>#ERROR!</v>
      </c>
      <c r="K177" s="34" t="str">
        <f aca="false">H177*F177</f>
        <v>#ERROR!</v>
      </c>
      <c r="L177" s="34" t="str">
        <f aca="false">I177*F177</f>
        <v>#ERROR!</v>
      </c>
      <c r="M177" s="34" t="str">
        <f aca="false">J177*F177</f>
        <v>#ERROR!</v>
      </c>
      <c r="N177" s="4"/>
    </row>
    <row r="178" customFormat="false" ht="39" hidden="false" customHeight="true" outlineLevel="0" collapsed="false">
      <c r="A178" s="30" t="s">
        <v>363</v>
      </c>
      <c r="B178" s="30" t="s">
        <v>364</v>
      </c>
      <c r="C178" s="31" t="s">
        <v>30</v>
      </c>
      <c r="D178" s="34" t="n">
        <v>2</v>
      </c>
      <c r="E178" s="34" t="str">
        <f aca="false">[1]CPUs!I1587</f>
        <v>#ERROR!</v>
      </c>
      <c r="F178" s="34" t="str">
        <f aca="false">[1]CPUs!J1611</f>
        <v>#ERROR!</v>
      </c>
      <c r="G178" s="34" t="str">
        <f aca="false">TRUNC(D178 * F178, 2)</f>
        <v>#ERROR!</v>
      </c>
      <c r="H178" s="34"/>
      <c r="I178" s="34" t="str">
        <f aca="false">[1]CPUs!O178</f>
        <v>#ERROR!</v>
      </c>
      <c r="J178" s="34" t="str">
        <f aca="false">H178+I178</f>
        <v>#ERROR!</v>
      </c>
      <c r="K178" s="34" t="str">
        <f aca="false">H178*F178</f>
        <v>#ERROR!</v>
      </c>
      <c r="L178" s="34" t="str">
        <f aca="false">I178*F178</f>
        <v>#ERROR!</v>
      </c>
      <c r="M178" s="34" t="str">
        <f aca="false">J178*F178</f>
        <v>#ERROR!</v>
      </c>
      <c r="N178" s="4"/>
    </row>
    <row r="179" customFormat="false" ht="25.5" hidden="false" customHeight="true" outlineLevel="0" collapsed="false">
      <c r="A179" s="30" t="s">
        <v>365</v>
      </c>
      <c r="B179" s="30" t="s">
        <v>366</v>
      </c>
      <c r="C179" s="31" t="s">
        <v>30</v>
      </c>
      <c r="D179" s="34" t="n">
        <v>5</v>
      </c>
      <c r="E179" s="34" t="str">
        <f aca="false">[1]CPUs!I1614</f>
        <v>#ERROR!</v>
      </c>
      <c r="F179" s="34" t="str">
        <f aca="false">[1]CPUs!J1620</f>
        <v>#ERROR!</v>
      </c>
      <c r="G179" s="34" t="str">
        <f aca="false">TRUNC(D179 * F179, 2)</f>
        <v>#ERROR!</v>
      </c>
      <c r="H179" s="34"/>
      <c r="I179" s="34" t="str">
        <f aca="false">[1]CPUs!O179</f>
        <v>#ERROR!</v>
      </c>
      <c r="J179" s="34" t="str">
        <f aca="false">H179+I179</f>
        <v>#ERROR!</v>
      </c>
      <c r="K179" s="34" t="str">
        <f aca="false">H179*F179</f>
        <v>#ERROR!</v>
      </c>
      <c r="L179" s="34" t="str">
        <f aca="false">I179*F179</f>
        <v>#ERROR!</v>
      </c>
      <c r="M179" s="34" t="str">
        <f aca="false">J179*F179</f>
        <v>#ERROR!</v>
      </c>
      <c r="N179" s="4"/>
    </row>
    <row r="180" customFormat="false" ht="25.5" hidden="false" customHeight="true" outlineLevel="0" collapsed="false">
      <c r="A180" s="30" t="s">
        <v>367</v>
      </c>
      <c r="B180" s="30" t="s">
        <v>368</v>
      </c>
      <c r="C180" s="31" t="s">
        <v>30</v>
      </c>
      <c r="D180" s="34" t="n">
        <v>12</v>
      </c>
      <c r="E180" s="34" t="str">
        <f aca="false">[1]CPUs!I1623</f>
        <v>#ERROR!</v>
      </c>
      <c r="F180" s="34" t="str">
        <f aca="false">[1]CPUs!J1629</f>
        <v>#ERROR!</v>
      </c>
      <c r="G180" s="34" t="str">
        <f aca="false">TRUNC(D180 * F180, 2)</f>
        <v>#ERROR!</v>
      </c>
      <c r="H180" s="34"/>
      <c r="I180" s="34" t="str">
        <f aca="false">[1]CPUs!O180</f>
        <v>#ERROR!</v>
      </c>
      <c r="J180" s="34" t="str">
        <f aca="false">H180+I180</f>
        <v>#ERROR!</v>
      </c>
      <c r="K180" s="34" t="str">
        <f aca="false">H180*F180</f>
        <v>#ERROR!</v>
      </c>
      <c r="L180" s="34" t="str">
        <f aca="false">I180*F180</f>
        <v>#ERROR!</v>
      </c>
      <c r="M180" s="34" t="str">
        <f aca="false">J180*F180</f>
        <v>#ERROR!</v>
      </c>
      <c r="N180" s="4"/>
    </row>
    <row r="181" customFormat="false" ht="39" hidden="false" customHeight="true" outlineLevel="0" collapsed="false">
      <c r="A181" s="30" t="s">
        <v>369</v>
      </c>
      <c r="B181" s="30" t="s">
        <v>370</v>
      </c>
      <c r="C181" s="31" t="s">
        <v>30</v>
      </c>
      <c r="D181" s="34" t="n">
        <v>2</v>
      </c>
      <c r="E181" s="34" t="str">
        <f aca="false">[1]CPUs!I1632</f>
        <v>#ERROR!</v>
      </c>
      <c r="F181" s="34" t="str">
        <f aca="false">[1]CPUs!J1638</f>
        <v>#ERROR!</v>
      </c>
      <c r="G181" s="34" t="str">
        <f aca="false">TRUNC(D181 * F181, 2)</f>
        <v>#ERROR!</v>
      </c>
      <c r="H181" s="34"/>
      <c r="I181" s="34" t="str">
        <f aca="false">[1]CPUs!O181</f>
        <v>#ERROR!</v>
      </c>
      <c r="J181" s="34" t="str">
        <f aca="false">H181+I181</f>
        <v>#ERROR!</v>
      </c>
      <c r="K181" s="34" t="str">
        <f aca="false">H181*F181</f>
        <v>#ERROR!</v>
      </c>
      <c r="L181" s="34" t="str">
        <f aca="false">I181*F181</f>
        <v>#ERROR!</v>
      </c>
      <c r="M181" s="34" t="str">
        <f aca="false">J181*F181</f>
        <v>#ERROR!</v>
      </c>
      <c r="N181" s="4"/>
    </row>
    <row r="182" customFormat="false" ht="25.5" hidden="false" customHeight="true" outlineLevel="0" collapsed="false">
      <c r="A182" s="30" t="s">
        <v>371</v>
      </c>
      <c r="B182" s="30" t="s">
        <v>372</v>
      </c>
      <c r="C182" s="31" t="s">
        <v>30</v>
      </c>
      <c r="D182" s="34" t="n">
        <v>1</v>
      </c>
      <c r="E182" s="34" t="str">
        <f aca="false">[1]CPUs!I1641</f>
        <v>#ERROR!</v>
      </c>
      <c r="F182" s="34" t="str">
        <f aca="false">[1]CPUs!J1646</f>
        <v>#ERROR!</v>
      </c>
      <c r="G182" s="34" t="str">
        <f aca="false">TRUNC(D182 * F182, 2)</f>
        <v>#ERROR!</v>
      </c>
      <c r="H182" s="34"/>
      <c r="I182" s="34" t="str">
        <f aca="false">[1]CPUs!O182</f>
        <v>#ERROR!</v>
      </c>
      <c r="J182" s="34" t="str">
        <f aca="false">H182+I182</f>
        <v>#ERROR!</v>
      </c>
      <c r="K182" s="34" t="str">
        <f aca="false">H182*F182</f>
        <v>#ERROR!</v>
      </c>
      <c r="L182" s="34" t="str">
        <f aca="false">I182*F182</f>
        <v>#ERROR!</v>
      </c>
      <c r="M182" s="34" t="str">
        <f aca="false">J182*F182</f>
        <v>#ERROR!</v>
      </c>
      <c r="N182" s="4"/>
    </row>
    <row r="183" customFormat="false" ht="24" hidden="false" customHeight="true" outlineLevel="0" collapsed="false">
      <c r="A183" s="35" t="s">
        <v>373</v>
      </c>
      <c r="B183" s="35" t="s">
        <v>374</v>
      </c>
      <c r="C183" s="35"/>
      <c r="D183" s="39"/>
      <c r="E183" s="38"/>
      <c r="F183" s="38"/>
      <c r="G183" s="39" t="str">
        <f aca="false">SUM(G184:G190)</f>
        <v>#ERROR!</v>
      </c>
      <c r="H183" s="39"/>
      <c r="I183" s="38"/>
      <c r="J183" s="39"/>
      <c r="K183" s="39" t="str">
        <f aca="false">SUM(K184:K190)</f>
        <v>#ERROR!</v>
      </c>
      <c r="L183" s="39" t="str">
        <f aca="false">SUM(L184:L190)</f>
        <v>#ERROR!</v>
      </c>
      <c r="M183" s="39" t="str">
        <f aca="false">SUM(M184:M190)</f>
        <v>#ERROR!</v>
      </c>
      <c r="N183" s="4"/>
    </row>
    <row r="184" customFormat="false" ht="64.5" hidden="false" customHeight="true" outlineLevel="0" collapsed="false">
      <c r="A184" s="30" t="s">
        <v>375</v>
      </c>
      <c r="B184" s="30" t="s">
        <v>376</v>
      </c>
      <c r="C184" s="31" t="s">
        <v>30</v>
      </c>
      <c r="D184" s="34" t="n">
        <v>1</v>
      </c>
      <c r="E184" s="34" t="str">
        <f aca="false">[1]CPUs!I1649</f>
        <v>#ERROR!</v>
      </c>
      <c r="F184" s="34" t="str">
        <f aca="false">[1]CPUs!J1659</f>
        <v>#ERROR!</v>
      </c>
      <c r="G184" s="34" t="str">
        <f aca="false">TRUNC(D184 * F184, 2)</f>
        <v>#ERROR!</v>
      </c>
      <c r="H184" s="34"/>
      <c r="I184" s="34" t="str">
        <f aca="false">[1]CPUs!O184</f>
        <v>#ERROR!</v>
      </c>
      <c r="J184" s="34" t="str">
        <f aca="false">H184+I184</f>
        <v>#ERROR!</v>
      </c>
      <c r="K184" s="34" t="str">
        <f aca="false">H184*F184</f>
        <v>#ERROR!</v>
      </c>
      <c r="L184" s="34" t="str">
        <f aca="false">I184*F184</f>
        <v>#ERROR!</v>
      </c>
      <c r="M184" s="34" t="str">
        <f aca="false">J184*F184</f>
        <v>#ERROR!</v>
      </c>
      <c r="N184" s="4"/>
    </row>
    <row r="185" customFormat="false" ht="51.75" hidden="false" customHeight="true" outlineLevel="0" collapsed="false">
      <c r="A185" s="30" t="s">
        <v>377</v>
      </c>
      <c r="B185" s="30" t="s">
        <v>378</v>
      </c>
      <c r="C185" s="31" t="s">
        <v>30</v>
      </c>
      <c r="D185" s="34" t="n">
        <v>105</v>
      </c>
      <c r="E185" s="34" t="str">
        <f aca="false">[1]CPUs!I1662</f>
        <v>#ERROR!</v>
      </c>
      <c r="F185" s="34" t="str">
        <f aca="false">[1]CPUs!J1670</f>
        <v>#ERROR!</v>
      </c>
      <c r="G185" s="34" t="str">
        <f aca="false">TRUNC(D185 * F185, 2)</f>
        <v>#ERROR!</v>
      </c>
      <c r="H185" s="34"/>
      <c r="I185" s="34" t="str">
        <f aca="false">[1]CPUs!O185</f>
        <v>#ERROR!</v>
      </c>
      <c r="J185" s="34" t="str">
        <f aca="false">H185+I185</f>
        <v>#ERROR!</v>
      </c>
      <c r="K185" s="34" t="str">
        <f aca="false">H185*F185</f>
        <v>#ERROR!</v>
      </c>
      <c r="L185" s="34" t="str">
        <f aca="false">I185*F185</f>
        <v>#ERROR!</v>
      </c>
      <c r="M185" s="34" t="str">
        <f aca="false">J185*F185</f>
        <v>#ERROR!</v>
      </c>
      <c r="N185" s="4"/>
    </row>
    <row r="186" customFormat="false" ht="64.5" hidden="false" customHeight="true" outlineLevel="0" collapsed="false">
      <c r="A186" s="30" t="s">
        <v>379</v>
      </c>
      <c r="B186" s="30" t="s">
        <v>342</v>
      </c>
      <c r="C186" s="31" t="s">
        <v>48</v>
      </c>
      <c r="D186" s="34" t="n">
        <v>66.72</v>
      </c>
      <c r="E186" s="34" t="str">
        <f aca="false">[1]CPUs!I1672</f>
        <v>#ERROR!</v>
      </c>
      <c r="F186" s="34" t="str">
        <f aca="false">[1]CPUs!J1698</f>
        <v>#ERROR!</v>
      </c>
      <c r="G186" s="34" t="str">
        <f aca="false">TRUNC(D186 * F186, 2)</f>
        <v>#ERROR!</v>
      </c>
      <c r="H186" s="34"/>
      <c r="I186" s="34" t="str">
        <f aca="false">[1]CPUs!O186</f>
        <v>#ERROR!</v>
      </c>
      <c r="J186" s="34" t="str">
        <f aca="false">H186+I186</f>
        <v>#ERROR!</v>
      </c>
      <c r="K186" s="34" t="str">
        <f aca="false">H186*F186</f>
        <v>#ERROR!</v>
      </c>
      <c r="L186" s="34" t="str">
        <f aca="false">I186*F186</f>
        <v>#ERROR!</v>
      </c>
      <c r="M186" s="34" t="str">
        <f aca="false">J186*F186</f>
        <v>#ERROR!</v>
      </c>
      <c r="N186" s="4"/>
    </row>
    <row r="187" customFormat="false" ht="51.75" hidden="false" customHeight="true" outlineLevel="0" collapsed="false">
      <c r="A187" s="30" t="s">
        <v>380</v>
      </c>
      <c r="B187" s="30" t="s">
        <v>338</v>
      </c>
      <c r="C187" s="31" t="s">
        <v>48</v>
      </c>
      <c r="D187" s="34" t="n">
        <v>9.45</v>
      </c>
      <c r="E187" s="34" t="str">
        <f aca="false">[1]CPUs!I1701</f>
        <v>#ERROR!</v>
      </c>
      <c r="F187" s="34" t="str">
        <f aca="false">[1]CPUs!J1714</f>
        <v>#ERROR!</v>
      </c>
      <c r="G187" s="34" t="str">
        <f aca="false">TRUNC(D187 * F187, 2)</f>
        <v>#ERROR!</v>
      </c>
      <c r="H187" s="34"/>
      <c r="I187" s="34" t="str">
        <f aca="false">[1]CPUs!O187</f>
        <v>#ERROR!</v>
      </c>
      <c r="J187" s="34" t="str">
        <f aca="false">H187+I187</f>
        <v>#ERROR!</v>
      </c>
      <c r="K187" s="34" t="str">
        <f aca="false">H187*F187</f>
        <v>#ERROR!</v>
      </c>
      <c r="L187" s="34" t="str">
        <f aca="false">I187*F187</f>
        <v>#ERROR!</v>
      </c>
      <c r="M187" s="34" t="str">
        <f aca="false">J187*F187</f>
        <v>#ERROR!</v>
      </c>
      <c r="N187" s="4"/>
    </row>
    <row r="188" customFormat="false" ht="51.75" hidden="false" customHeight="true" outlineLevel="0" collapsed="false">
      <c r="A188" s="30" t="s">
        <v>381</v>
      </c>
      <c r="B188" s="30" t="s">
        <v>340</v>
      </c>
      <c r="C188" s="31" t="s">
        <v>48</v>
      </c>
      <c r="D188" s="34" t="n">
        <v>5.8</v>
      </c>
      <c r="E188" s="34" t="str">
        <f aca="false">[1]CPUs!I1717</f>
        <v>#ERROR!</v>
      </c>
      <c r="F188" s="34" t="str">
        <f aca="false">[1]CPUs!J1732</f>
        <v>#ERROR!</v>
      </c>
      <c r="G188" s="34" t="str">
        <f aca="false">TRUNC(D188 * F188, 2)</f>
        <v>#ERROR!</v>
      </c>
      <c r="H188" s="34"/>
      <c r="I188" s="34" t="str">
        <f aca="false">[1]CPUs!O188</f>
        <v>#ERROR!</v>
      </c>
      <c r="J188" s="34" t="str">
        <f aca="false">H188+I188</f>
        <v>#ERROR!</v>
      </c>
      <c r="K188" s="34" t="str">
        <f aca="false">H188*F188</f>
        <v>#ERROR!</v>
      </c>
      <c r="L188" s="34" t="str">
        <f aca="false">I188*F188</f>
        <v>#ERROR!</v>
      </c>
      <c r="M188" s="34" t="str">
        <f aca="false">J188*F188</f>
        <v>#ERROR!</v>
      </c>
      <c r="N188" s="4"/>
    </row>
    <row r="189" customFormat="false" ht="25.5" hidden="false" customHeight="true" outlineLevel="0" collapsed="false">
      <c r="A189" s="30" t="s">
        <v>382</v>
      </c>
      <c r="B189" s="30" t="s">
        <v>372</v>
      </c>
      <c r="C189" s="31" t="s">
        <v>30</v>
      </c>
      <c r="D189" s="34" t="n">
        <v>4</v>
      </c>
      <c r="E189" s="34" t="str">
        <f aca="false">[1]CPUs!I1735</f>
        <v>#ERROR!</v>
      </c>
      <c r="F189" s="34" t="str">
        <f aca="false">[1]CPUs!J1740</f>
        <v>#ERROR!</v>
      </c>
      <c r="G189" s="34" t="str">
        <f aca="false">TRUNC(D189 * F189, 2)</f>
        <v>#ERROR!</v>
      </c>
      <c r="H189" s="34"/>
      <c r="I189" s="34" t="str">
        <f aca="false">[1]CPUs!O189</f>
        <v>#ERROR!</v>
      </c>
      <c r="J189" s="34" t="str">
        <f aca="false">H189+I189</f>
        <v>#ERROR!</v>
      </c>
      <c r="K189" s="34" t="str">
        <f aca="false">H189*F189</f>
        <v>#ERROR!</v>
      </c>
      <c r="L189" s="34" t="str">
        <f aca="false">I189*F189</f>
        <v>#ERROR!</v>
      </c>
      <c r="M189" s="34" t="str">
        <f aca="false">J189*F189</f>
        <v>#ERROR!</v>
      </c>
      <c r="N189" s="4"/>
    </row>
    <row r="190" customFormat="false" ht="25.5" hidden="false" customHeight="true" outlineLevel="0" collapsed="false">
      <c r="A190" s="30" t="s">
        <v>383</v>
      </c>
      <c r="B190" s="30" t="s">
        <v>384</v>
      </c>
      <c r="C190" s="31" t="s">
        <v>30</v>
      </c>
      <c r="D190" s="34" t="n">
        <v>7</v>
      </c>
      <c r="E190" s="34" t="str">
        <f aca="false">[1]CPUs!I1743</f>
        <v>#ERROR!</v>
      </c>
      <c r="F190" s="34" t="str">
        <f aca="false">[1]CPUs!J1760</f>
        <v>#ERROR!</v>
      </c>
      <c r="G190" s="34" t="str">
        <f aca="false">TRUNC(D190 * F190, 2)</f>
        <v>#ERROR!</v>
      </c>
      <c r="H190" s="34"/>
      <c r="I190" s="34" t="str">
        <f aca="false">[1]CPUs!O190</f>
        <v>#ERROR!</v>
      </c>
      <c r="J190" s="34" t="str">
        <f aca="false">H190+I190</f>
        <v>#ERROR!</v>
      </c>
      <c r="K190" s="34" t="str">
        <f aca="false">H190*F190</f>
        <v>#ERROR!</v>
      </c>
      <c r="L190" s="34" t="str">
        <f aca="false">I190*F190</f>
        <v>#ERROR!</v>
      </c>
      <c r="M190" s="34" t="str">
        <f aca="false">J190*F190</f>
        <v>#ERROR!</v>
      </c>
      <c r="N190" s="4"/>
    </row>
    <row r="191" customFormat="false" ht="24" hidden="false" customHeight="true" outlineLevel="0" collapsed="false">
      <c r="A191" s="35" t="s">
        <v>385</v>
      </c>
      <c r="B191" s="35" t="s">
        <v>386</v>
      </c>
      <c r="C191" s="35"/>
      <c r="D191" s="39"/>
      <c r="E191" s="38"/>
      <c r="F191" s="38"/>
      <c r="G191" s="39" t="str">
        <f aca="false">SUM(G192:G204)</f>
        <v>#ERROR!</v>
      </c>
      <c r="H191" s="39"/>
      <c r="I191" s="38"/>
      <c r="J191" s="39"/>
      <c r="K191" s="39" t="str">
        <f aca="false">SUM(K192:K204)</f>
        <v>#ERROR!</v>
      </c>
      <c r="L191" s="39" t="str">
        <f aca="false">SUM(L192:L204)</f>
        <v>#ERROR!</v>
      </c>
      <c r="M191" s="39" t="str">
        <f aca="false">SUM(M192:M204)</f>
        <v>#ERROR!</v>
      </c>
      <c r="N191" s="4"/>
    </row>
    <row r="192" customFormat="false" ht="64.5" hidden="false" customHeight="true" outlineLevel="0" collapsed="false">
      <c r="A192" s="30" t="s">
        <v>387</v>
      </c>
      <c r="B192" s="30" t="s">
        <v>388</v>
      </c>
      <c r="C192" s="31" t="s">
        <v>30</v>
      </c>
      <c r="D192" s="34" t="n">
        <v>1</v>
      </c>
      <c r="E192" s="34" t="str">
        <f aca="false">[1]CPUs!I1763</f>
        <v>#ERROR!</v>
      </c>
      <c r="F192" s="34" t="str">
        <f aca="false">[1]CPUs!J1771</f>
        <v>#ERROR!</v>
      </c>
      <c r="G192" s="34" t="str">
        <f aca="false">TRUNC(D192 * F192, 2)</f>
        <v>#ERROR!</v>
      </c>
      <c r="H192" s="34"/>
      <c r="I192" s="34" t="str">
        <f aca="false">[1]CPUs!O192</f>
        <v>#ERROR!</v>
      </c>
      <c r="J192" s="34" t="str">
        <f aca="false">H192+I192</f>
        <v>#ERROR!</v>
      </c>
      <c r="K192" s="34" t="str">
        <f aca="false">H192*F192</f>
        <v>#ERROR!</v>
      </c>
      <c r="L192" s="34" t="str">
        <f aca="false">I192*F192</f>
        <v>#ERROR!</v>
      </c>
      <c r="M192" s="34" t="str">
        <f aca="false">J192*F192</f>
        <v>#ERROR!</v>
      </c>
      <c r="N192" s="4"/>
    </row>
    <row r="193" customFormat="false" ht="51.75" hidden="false" customHeight="true" outlineLevel="0" collapsed="false">
      <c r="A193" s="30" t="s">
        <v>389</v>
      </c>
      <c r="B193" s="30" t="s">
        <v>390</v>
      </c>
      <c r="C193" s="31" t="s">
        <v>30</v>
      </c>
      <c r="D193" s="34" t="n">
        <v>100</v>
      </c>
      <c r="E193" s="34" t="str">
        <f aca="false">[1]CPUs!I1774</f>
        <v>#ERROR!</v>
      </c>
      <c r="F193" s="34" t="str">
        <f aca="false">[1]CPUs!J1782</f>
        <v>#ERROR!</v>
      </c>
      <c r="G193" s="34" t="str">
        <f aca="false">TRUNC(D193 * F193, 2)</f>
        <v>#ERROR!</v>
      </c>
      <c r="H193" s="34"/>
      <c r="I193" s="34" t="str">
        <f aca="false">[1]CPUs!O193</f>
        <v>#ERROR!</v>
      </c>
      <c r="J193" s="34" t="str">
        <f aca="false">H193+I193</f>
        <v>#ERROR!</v>
      </c>
      <c r="K193" s="34" t="str">
        <f aca="false">H193*F193</f>
        <v>#ERROR!</v>
      </c>
      <c r="L193" s="34" t="str">
        <f aca="false">I193*F193</f>
        <v>#ERROR!</v>
      </c>
      <c r="M193" s="34" t="str">
        <f aca="false">J193*F193</f>
        <v>#ERROR!</v>
      </c>
      <c r="N193" s="4"/>
    </row>
    <row r="194" customFormat="false" ht="64.5" hidden="false" customHeight="true" outlineLevel="0" collapsed="false">
      <c r="A194" s="30" t="s">
        <v>391</v>
      </c>
      <c r="B194" s="30" t="s">
        <v>392</v>
      </c>
      <c r="C194" s="31" t="s">
        <v>30</v>
      </c>
      <c r="D194" s="34" t="n">
        <v>62</v>
      </c>
      <c r="E194" s="34" t="str">
        <f aca="false">[1]CPUs!I1785</f>
        <v>#ERROR!</v>
      </c>
      <c r="F194" s="34" t="str">
        <f aca="false">[1]CPUs!J1803</f>
        <v>#ERROR!</v>
      </c>
      <c r="G194" s="34" t="str">
        <f aca="false">TRUNC(D194 * F194, 2)</f>
        <v>#ERROR!</v>
      </c>
      <c r="H194" s="34"/>
      <c r="I194" s="34" t="str">
        <f aca="false">[1]CPUs!O194</f>
        <v>#ERROR!</v>
      </c>
      <c r="J194" s="34" t="str">
        <f aca="false">H194+I194</f>
        <v>#ERROR!</v>
      </c>
      <c r="K194" s="34" t="str">
        <f aca="false">H194*F194</f>
        <v>#ERROR!</v>
      </c>
      <c r="L194" s="34" t="str">
        <f aca="false">I194*F194</f>
        <v>#ERROR!</v>
      </c>
      <c r="M194" s="34" t="str">
        <f aca="false">J194*F194</f>
        <v>#ERROR!</v>
      </c>
      <c r="N194" s="4"/>
    </row>
    <row r="195" customFormat="false" ht="39" hidden="false" customHeight="true" outlineLevel="0" collapsed="false">
      <c r="A195" s="30" t="s">
        <v>393</v>
      </c>
      <c r="B195" s="30" t="s">
        <v>394</v>
      </c>
      <c r="C195" s="31" t="s">
        <v>30</v>
      </c>
      <c r="D195" s="34" t="n">
        <v>39</v>
      </c>
      <c r="E195" s="34" t="str">
        <f aca="false">[1]CPUs!I1806</f>
        <v>#ERROR!</v>
      </c>
      <c r="F195" s="34" t="str">
        <f aca="false">[1]CPUs!J1814</f>
        <v>#ERROR!</v>
      </c>
      <c r="G195" s="34" t="str">
        <f aca="false">TRUNC(D195 * F195, 2)</f>
        <v>#ERROR!</v>
      </c>
      <c r="H195" s="34"/>
      <c r="I195" s="34" t="str">
        <f aca="false">[1]CPUs!O195</f>
        <v>#ERROR!</v>
      </c>
      <c r="J195" s="34" t="str">
        <f aca="false">H195+I195</f>
        <v>#ERROR!</v>
      </c>
      <c r="K195" s="34" t="str">
        <f aca="false">H195*F195</f>
        <v>#ERROR!</v>
      </c>
      <c r="L195" s="34" t="str">
        <f aca="false">I195*F195</f>
        <v>#ERROR!</v>
      </c>
      <c r="M195" s="34" t="str">
        <f aca="false">J195*F195</f>
        <v>#ERROR!</v>
      </c>
      <c r="N195" s="4"/>
    </row>
    <row r="196" customFormat="false" ht="25.5" hidden="false" customHeight="true" outlineLevel="0" collapsed="false">
      <c r="A196" s="30" t="s">
        <v>395</v>
      </c>
      <c r="B196" s="30" t="s">
        <v>396</v>
      </c>
      <c r="C196" s="31" t="s">
        <v>30</v>
      </c>
      <c r="D196" s="34" t="n">
        <v>4</v>
      </c>
      <c r="E196" s="34" t="str">
        <f aca="false">[1]CPUs!I1817</f>
        <v>#ERROR!</v>
      </c>
      <c r="F196" s="34" t="str">
        <f aca="false">[1]CPUs!J1823</f>
        <v>#ERROR!</v>
      </c>
      <c r="G196" s="34" t="str">
        <f aca="false">TRUNC(D196 * F196, 2)</f>
        <v>#ERROR!</v>
      </c>
      <c r="H196" s="34"/>
      <c r="I196" s="34" t="str">
        <f aca="false">[1]CPUs!O196</f>
        <v>#ERROR!</v>
      </c>
      <c r="J196" s="34" t="str">
        <f aca="false">H196+I196</f>
        <v>#ERROR!</v>
      </c>
      <c r="K196" s="34" t="str">
        <f aca="false">H196*F196</f>
        <v>#ERROR!</v>
      </c>
      <c r="L196" s="34" t="str">
        <f aca="false">I196*F196</f>
        <v>#ERROR!</v>
      </c>
      <c r="M196" s="34" t="str">
        <f aca="false">J196*F196</f>
        <v>#ERROR!</v>
      </c>
      <c r="N196" s="4"/>
    </row>
    <row r="197" customFormat="false" ht="51.75" hidden="false" customHeight="true" outlineLevel="0" collapsed="false">
      <c r="A197" s="30" t="s">
        <v>397</v>
      </c>
      <c r="B197" s="30" t="s">
        <v>398</v>
      </c>
      <c r="C197" s="31" t="s">
        <v>30</v>
      </c>
      <c r="D197" s="34" t="n">
        <v>3</v>
      </c>
      <c r="E197" s="34" t="str">
        <f aca="false">[1]CPUs!I1826</f>
        <v>#ERROR!</v>
      </c>
      <c r="F197" s="34" t="str">
        <f aca="false">[1]CPUs!J1850</f>
        <v>#ERROR!</v>
      </c>
      <c r="G197" s="34" t="str">
        <f aca="false">TRUNC(D197 * F197, 2)</f>
        <v>#ERROR!</v>
      </c>
      <c r="H197" s="34"/>
      <c r="I197" s="34" t="str">
        <f aca="false">[1]CPUs!O197</f>
        <v>#ERROR!</v>
      </c>
      <c r="J197" s="34" t="str">
        <f aca="false">H197+I197</f>
        <v>#ERROR!</v>
      </c>
      <c r="K197" s="34" t="str">
        <f aca="false">H197*F197</f>
        <v>#ERROR!</v>
      </c>
      <c r="L197" s="34" t="str">
        <f aca="false">I197*F197</f>
        <v>#ERROR!</v>
      </c>
      <c r="M197" s="34" t="str">
        <f aca="false">J197*F197</f>
        <v>#ERROR!</v>
      </c>
      <c r="N197" s="4"/>
    </row>
    <row r="198" customFormat="false" ht="51.75" hidden="false" customHeight="true" outlineLevel="0" collapsed="false">
      <c r="A198" s="30" t="s">
        <v>399</v>
      </c>
      <c r="B198" s="30" t="s">
        <v>400</v>
      </c>
      <c r="C198" s="31" t="s">
        <v>30</v>
      </c>
      <c r="D198" s="34" t="n">
        <v>2</v>
      </c>
      <c r="E198" s="34" t="str">
        <f aca="false">[1]CPUs!I1853</f>
        <v>#ERROR!</v>
      </c>
      <c r="F198" s="34" t="str">
        <f aca="false">[1]CPUs!J1875</f>
        <v>#ERROR!</v>
      </c>
      <c r="G198" s="34" t="str">
        <f aca="false">TRUNC(D198 * F198, 2)</f>
        <v>#ERROR!</v>
      </c>
      <c r="H198" s="34"/>
      <c r="I198" s="34" t="str">
        <f aca="false">[1]CPUs!O198</f>
        <v>#ERROR!</v>
      </c>
      <c r="J198" s="34" t="str">
        <f aca="false">H198+I198</f>
        <v>#ERROR!</v>
      </c>
      <c r="K198" s="34" t="str">
        <f aca="false">H198*F198</f>
        <v>#ERROR!</v>
      </c>
      <c r="L198" s="34" t="str">
        <f aca="false">I198*F198</f>
        <v>#ERROR!</v>
      </c>
      <c r="M198" s="34" t="str">
        <f aca="false">J198*F198</f>
        <v>#ERROR!</v>
      </c>
      <c r="N198" s="4"/>
    </row>
    <row r="199" customFormat="false" ht="39" hidden="false" customHeight="true" outlineLevel="0" collapsed="false">
      <c r="A199" s="30" t="s">
        <v>401</v>
      </c>
      <c r="B199" s="30" t="s">
        <v>402</v>
      </c>
      <c r="C199" s="31" t="s">
        <v>30</v>
      </c>
      <c r="D199" s="34" t="n">
        <v>6</v>
      </c>
      <c r="E199" s="34" t="str">
        <f aca="false">[1]CPUs!I1878</f>
        <v>#ERROR!</v>
      </c>
      <c r="F199" s="34" t="str">
        <f aca="false">[1]CPUs!J1895</f>
        <v>#ERROR!</v>
      </c>
      <c r="G199" s="34" t="str">
        <f aca="false">TRUNC(D199 * F199, 2)</f>
        <v>#ERROR!</v>
      </c>
      <c r="H199" s="34"/>
      <c r="I199" s="34" t="str">
        <f aca="false">[1]CPUs!O199</f>
        <v>#ERROR!</v>
      </c>
      <c r="J199" s="34" t="str">
        <f aca="false">H199+I199</f>
        <v>#ERROR!</v>
      </c>
      <c r="K199" s="34" t="str">
        <f aca="false">H199*F199</f>
        <v>#ERROR!</v>
      </c>
      <c r="L199" s="34" t="str">
        <f aca="false">I199*F199</f>
        <v>#ERROR!</v>
      </c>
      <c r="M199" s="34" t="str">
        <f aca="false">J199*F199</f>
        <v>#ERROR!</v>
      </c>
      <c r="N199" s="4"/>
    </row>
    <row r="200" customFormat="false" ht="39" hidden="false" customHeight="true" outlineLevel="0" collapsed="false">
      <c r="A200" s="30" t="s">
        <v>403</v>
      </c>
      <c r="B200" s="30" t="s">
        <v>358</v>
      </c>
      <c r="C200" s="31" t="s">
        <v>30</v>
      </c>
      <c r="D200" s="34" t="n">
        <v>1</v>
      </c>
      <c r="E200" s="34" t="str">
        <f aca="false">[1]CPUs!I1898</f>
        <v>#ERROR!</v>
      </c>
      <c r="F200" s="34" t="str">
        <f aca="false">[1]CPUs!J1915</f>
        <v>#ERROR!</v>
      </c>
      <c r="G200" s="34" t="str">
        <f aca="false">TRUNC(D200 * F200, 2)</f>
        <v>#ERROR!</v>
      </c>
      <c r="H200" s="34"/>
      <c r="I200" s="34" t="str">
        <f aca="false">[1]CPUs!O200</f>
        <v>#ERROR!</v>
      </c>
      <c r="J200" s="34" t="str">
        <f aca="false">H200+I200</f>
        <v>#ERROR!</v>
      </c>
      <c r="K200" s="34" t="str">
        <f aca="false">H200*F200</f>
        <v>#ERROR!</v>
      </c>
      <c r="L200" s="34" t="str">
        <f aca="false">I200*F200</f>
        <v>#ERROR!</v>
      </c>
      <c r="M200" s="34" t="str">
        <f aca="false">J200*F200</f>
        <v>#ERROR!</v>
      </c>
      <c r="N200" s="4"/>
    </row>
    <row r="201" customFormat="false" ht="39" hidden="false" customHeight="true" outlineLevel="0" collapsed="false">
      <c r="A201" s="30" t="s">
        <v>404</v>
      </c>
      <c r="B201" s="30" t="s">
        <v>405</v>
      </c>
      <c r="C201" s="31" t="s">
        <v>30</v>
      </c>
      <c r="D201" s="34" t="n">
        <v>4</v>
      </c>
      <c r="E201" s="34" t="str">
        <f aca="false">[1]CPUs!I1918</f>
        <v>#ERROR!</v>
      </c>
      <c r="F201" s="34" t="str">
        <f aca="false">[1]CPUs!J1926</f>
        <v>#ERROR!</v>
      </c>
      <c r="G201" s="34" t="str">
        <f aca="false">TRUNC(D201 * F201, 2)</f>
        <v>#ERROR!</v>
      </c>
      <c r="H201" s="34"/>
      <c r="I201" s="34" t="str">
        <f aca="false">[1]CPUs!O201</f>
        <v>#ERROR!</v>
      </c>
      <c r="J201" s="34" t="str">
        <f aca="false">H201+I201</f>
        <v>#ERROR!</v>
      </c>
      <c r="K201" s="34" t="str">
        <f aca="false">H201*F201</f>
        <v>#ERROR!</v>
      </c>
      <c r="L201" s="34" t="str">
        <f aca="false">I201*F201</f>
        <v>#ERROR!</v>
      </c>
      <c r="M201" s="34" t="str">
        <f aca="false">J201*F201</f>
        <v>#ERROR!</v>
      </c>
      <c r="N201" s="4"/>
    </row>
    <row r="202" customFormat="false" ht="24" hidden="false" customHeight="true" outlineLevel="0" collapsed="false">
      <c r="A202" s="30" t="s">
        <v>406</v>
      </c>
      <c r="B202" s="30" t="s">
        <v>407</v>
      </c>
      <c r="C202" s="31" t="s">
        <v>30</v>
      </c>
      <c r="D202" s="34" t="n">
        <v>54</v>
      </c>
      <c r="E202" s="34" t="str">
        <f aca="false">[1]CPUs!I1929</f>
        <v>#ERROR!</v>
      </c>
      <c r="F202" s="34" t="str">
        <f aca="false">[1]CPUs!J1943</f>
        <v>#ERROR!</v>
      </c>
      <c r="G202" s="34" t="str">
        <f aca="false">TRUNC(D202 * F202, 2)</f>
        <v>#ERROR!</v>
      </c>
      <c r="H202" s="34"/>
      <c r="I202" s="34" t="str">
        <f aca="false">[1]CPUs!O202</f>
        <v>#ERROR!</v>
      </c>
      <c r="J202" s="34" t="str">
        <f aca="false">H202+I202</f>
        <v>#ERROR!</v>
      </c>
      <c r="K202" s="34" t="str">
        <f aca="false">H202*F202</f>
        <v>#ERROR!</v>
      </c>
      <c r="L202" s="34" t="str">
        <f aca="false">I202*F202</f>
        <v>#ERROR!</v>
      </c>
      <c r="M202" s="34" t="str">
        <f aca="false">J202*F202</f>
        <v>#ERROR!</v>
      </c>
      <c r="N202" s="4"/>
    </row>
    <row r="203" customFormat="false" ht="24" hidden="false" customHeight="true" outlineLevel="0" collapsed="false">
      <c r="A203" s="30" t="s">
        <v>408</v>
      </c>
      <c r="B203" s="30" t="s">
        <v>409</v>
      </c>
      <c r="C203" s="31" t="s">
        <v>30</v>
      </c>
      <c r="D203" s="34" t="n">
        <v>2</v>
      </c>
      <c r="E203" s="34" t="str">
        <f aca="false">[1]CPUs!I1946</f>
        <v>#ERROR!</v>
      </c>
      <c r="F203" s="34" t="str">
        <f aca="false">[1]CPUs!J1962</f>
        <v>#ERROR!</v>
      </c>
      <c r="G203" s="34" t="str">
        <f aca="false">TRUNC(D203 * F203, 2)</f>
        <v>#ERROR!</v>
      </c>
      <c r="H203" s="34"/>
      <c r="I203" s="34" t="str">
        <f aca="false">[1]CPUs!O203</f>
        <v>#ERROR!</v>
      </c>
      <c r="J203" s="34" t="str">
        <f aca="false">H203+I203</f>
        <v>#ERROR!</v>
      </c>
      <c r="K203" s="34" t="str">
        <f aca="false">H203*F203</f>
        <v>#ERROR!</v>
      </c>
      <c r="L203" s="34" t="str">
        <f aca="false">I203*F203</f>
        <v>#ERROR!</v>
      </c>
      <c r="M203" s="34" t="str">
        <f aca="false">J203*F203</f>
        <v>#ERROR!</v>
      </c>
      <c r="N203" s="4"/>
    </row>
    <row r="204" customFormat="false" ht="24" hidden="false" customHeight="true" outlineLevel="0" collapsed="false">
      <c r="A204" s="30" t="s">
        <v>410</v>
      </c>
      <c r="B204" s="30" t="s">
        <v>411</v>
      </c>
      <c r="C204" s="31" t="s">
        <v>30</v>
      </c>
      <c r="D204" s="34" t="n">
        <v>77</v>
      </c>
      <c r="E204" s="34" t="str">
        <f aca="false">[1]CPUs!I1965</f>
        <v>#ERROR!</v>
      </c>
      <c r="F204" s="34" t="str">
        <f aca="false">[1]CPUs!J1982</f>
        <v>#ERROR!</v>
      </c>
      <c r="G204" s="34" t="str">
        <f aca="false">TRUNC(D204 * F204, 2)</f>
        <v>#ERROR!</v>
      </c>
      <c r="H204" s="34"/>
      <c r="I204" s="34" t="str">
        <f aca="false">[1]CPUs!O204</f>
        <v>#ERROR!</v>
      </c>
      <c r="J204" s="34" t="str">
        <f aca="false">H204+I204</f>
        <v>#ERROR!</v>
      </c>
      <c r="K204" s="34" t="str">
        <f aca="false">H204*F204</f>
        <v>#ERROR!</v>
      </c>
      <c r="L204" s="34" t="str">
        <f aca="false">I204*F204</f>
        <v>#ERROR!</v>
      </c>
      <c r="M204" s="34" t="str">
        <f aca="false">J204*F204</f>
        <v>#ERROR!</v>
      </c>
      <c r="N204" s="4"/>
    </row>
    <row r="205" customFormat="false" ht="24" hidden="false" customHeight="true" outlineLevel="0" collapsed="false">
      <c r="A205" s="35" t="s">
        <v>412</v>
      </c>
      <c r="B205" s="35" t="s">
        <v>413</v>
      </c>
      <c r="C205" s="35"/>
      <c r="D205" s="39"/>
      <c r="E205" s="38"/>
      <c r="F205" s="38"/>
      <c r="G205" s="39" t="str">
        <f aca="false">SUM(G206:G210)</f>
        <v>#ERROR!</v>
      </c>
      <c r="H205" s="39"/>
      <c r="I205" s="38"/>
      <c r="J205" s="39"/>
      <c r="K205" s="39" t="str">
        <f aca="false">SUM(K206:K210)</f>
        <v>#ERROR!</v>
      </c>
      <c r="L205" s="39" t="str">
        <f aca="false">SUM(L206:L210)</f>
        <v>#ERROR!</v>
      </c>
      <c r="M205" s="39" t="str">
        <f aca="false">SUM(M206:M210)</f>
        <v>#ERROR!</v>
      </c>
      <c r="N205" s="4"/>
    </row>
    <row r="206" customFormat="false" ht="39" hidden="false" customHeight="true" outlineLevel="0" collapsed="false">
      <c r="A206" s="30" t="s">
        <v>414</v>
      </c>
      <c r="B206" s="30" t="s">
        <v>415</v>
      </c>
      <c r="C206" s="31" t="s">
        <v>30</v>
      </c>
      <c r="D206" s="34" t="n">
        <v>2</v>
      </c>
      <c r="E206" s="34" t="str">
        <f aca="false">[1]CPUs!I1985</f>
        <v>#ERROR!</v>
      </c>
      <c r="F206" s="34" t="str">
        <f aca="false">[1]CPUs!J1995</f>
        <v>#ERROR!</v>
      </c>
      <c r="G206" s="34" t="str">
        <f aca="false">TRUNC(D206 * F206, 2)</f>
        <v>#ERROR!</v>
      </c>
      <c r="H206" s="34"/>
      <c r="I206" s="34" t="str">
        <f aca="false">[1]CPUs!O206</f>
        <v>#ERROR!</v>
      </c>
      <c r="J206" s="34" t="str">
        <f aca="false">H206+I206</f>
        <v>#ERROR!</v>
      </c>
      <c r="K206" s="34" t="str">
        <f aca="false">H206*F206</f>
        <v>#ERROR!</v>
      </c>
      <c r="L206" s="34" t="str">
        <f aca="false">I206*F206</f>
        <v>#ERROR!</v>
      </c>
      <c r="M206" s="34" t="str">
        <f aca="false">J206*F206</f>
        <v>#ERROR!</v>
      </c>
      <c r="N206" s="4"/>
    </row>
    <row r="207" customFormat="false" ht="25.5" hidden="false" customHeight="true" outlineLevel="0" collapsed="false">
      <c r="A207" s="30" t="s">
        <v>416</v>
      </c>
      <c r="B207" s="30" t="s">
        <v>417</v>
      </c>
      <c r="C207" s="31" t="s">
        <v>30</v>
      </c>
      <c r="D207" s="34" t="n">
        <v>1</v>
      </c>
      <c r="E207" s="34" t="str">
        <f aca="false">[1]CPUs!I1998</f>
        <v>#ERROR!</v>
      </c>
      <c r="F207" s="34" t="str">
        <f aca="false">[1]CPUs!J2006</f>
        <v>#ERROR!</v>
      </c>
      <c r="G207" s="34" t="str">
        <f aca="false">TRUNC(D207 * F207, 2)</f>
        <v>#ERROR!</v>
      </c>
      <c r="H207" s="34"/>
      <c r="I207" s="34" t="str">
        <f aca="false">[1]CPUs!O207</f>
        <v>#ERROR!</v>
      </c>
      <c r="J207" s="34" t="str">
        <f aca="false">H207+I207</f>
        <v>#ERROR!</v>
      </c>
      <c r="K207" s="34" t="str">
        <f aca="false">H207*F207</f>
        <v>#ERROR!</v>
      </c>
      <c r="L207" s="34" t="str">
        <f aca="false">I207*F207</f>
        <v>#ERROR!</v>
      </c>
      <c r="M207" s="34" t="str">
        <f aca="false">J207*F207</f>
        <v>#ERROR!</v>
      </c>
      <c r="N207" s="4"/>
    </row>
    <row r="208" customFormat="false" ht="39" hidden="false" customHeight="true" outlineLevel="0" collapsed="false">
      <c r="A208" s="30" t="s">
        <v>418</v>
      </c>
      <c r="B208" s="30" t="s">
        <v>419</v>
      </c>
      <c r="C208" s="31" t="s">
        <v>30</v>
      </c>
      <c r="D208" s="34" t="n">
        <v>1</v>
      </c>
      <c r="E208" s="34" t="str">
        <f aca="false">[1]CPUs!I2009</f>
        <v>#ERROR!</v>
      </c>
      <c r="F208" s="34" t="str">
        <f aca="false">[1]CPUs!J2059</f>
        <v>#ERROR!</v>
      </c>
      <c r="G208" s="34" t="str">
        <f aca="false">TRUNC(D208 * F208, 2)</f>
        <v>#ERROR!</v>
      </c>
      <c r="H208" s="34"/>
      <c r="I208" s="34" t="str">
        <f aca="false">[1]CPUs!O208</f>
        <v>#ERROR!</v>
      </c>
      <c r="J208" s="34" t="str">
        <f aca="false">H208+I208</f>
        <v>#ERROR!</v>
      </c>
      <c r="K208" s="34" t="str">
        <f aca="false">H208*F208</f>
        <v>#ERROR!</v>
      </c>
      <c r="L208" s="34" t="str">
        <f aca="false">I208*F208</f>
        <v>#ERROR!</v>
      </c>
      <c r="M208" s="34" t="str">
        <f aca="false">J208*F208</f>
        <v>#ERROR!</v>
      </c>
      <c r="N208" s="4"/>
    </row>
    <row r="209" customFormat="false" ht="51.75" hidden="false" customHeight="true" outlineLevel="0" collapsed="false">
      <c r="A209" s="30" t="s">
        <v>420</v>
      </c>
      <c r="B209" s="30" t="s">
        <v>400</v>
      </c>
      <c r="C209" s="31" t="s">
        <v>30</v>
      </c>
      <c r="D209" s="34" t="n">
        <v>1</v>
      </c>
      <c r="E209" s="34" t="str">
        <f aca="false">[1]CPUs!I2035</f>
        <v>#ERROR!</v>
      </c>
      <c r="F209" s="34" t="str">
        <f aca="false">[1]CPUs!J2057</f>
        <v>#ERROR!</v>
      </c>
      <c r="G209" s="34" t="str">
        <f aca="false">TRUNC(D209 * F209, 2)</f>
        <v>#ERROR!</v>
      </c>
      <c r="H209" s="34"/>
      <c r="I209" s="34" t="str">
        <f aca="false">[1]CPUs!O209</f>
        <v>#ERROR!</v>
      </c>
      <c r="J209" s="34" t="str">
        <f aca="false">H209+I209</f>
        <v>#ERROR!</v>
      </c>
      <c r="K209" s="34" t="str">
        <f aca="false">H209*F209</f>
        <v>#ERROR!</v>
      </c>
      <c r="L209" s="34" t="str">
        <f aca="false">I209*F209</f>
        <v>#ERROR!</v>
      </c>
      <c r="M209" s="34" t="str">
        <f aca="false">J209*F209</f>
        <v>#ERROR!</v>
      </c>
      <c r="N209" s="4"/>
    </row>
    <row r="210" customFormat="false" ht="39" hidden="false" customHeight="true" outlineLevel="0" collapsed="false">
      <c r="A210" s="30" t="s">
        <v>421</v>
      </c>
      <c r="B210" s="30" t="s">
        <v>422</v>
      </c>
      <c r="C210" s="31" t="s">
        <v>30</v>
      </c>
      <c r="D210" s="34" t="n">
        <v>1</v>
      </c>
      <c r="E210" s="34" t="str">
        <f aca="false">[1]CPUs!I2062</f>
        <v>#ERROR!</v>
      </c>
      <c r="F210" s="34" t="str">
        <f aca="false">[1]CPUs!J2067</f>
        <v>#ERROR!</v>
      </c>
      <c r="G210" s="34" t="str">
        <f aca="false">TRUNC(D210 * F210, 2)</f>
        <v>#ERROR!</v>
      </c>
      <c r="H210" s="34"/>
      <c r="I210" s="34" t="str">
        <f aca="false">[1]CPUs!O210</f>
        <v>#ERROR!</v>
      </c>
      <c r="J210" s="34" t="str">
        <f aca="false">H210+I210</f>
        <v>#ERROR!</v>
      </c>
      <c r="K210" s="34" t="str">
        <f aca="false">H210*F210</f>
        <v>#ERROR!</v>
      </c>
      <c r="L210" s="34" t="str">
        <f aca="false">I210*F210</f>
        <v>#ERROR!</v>
      </c>
      <c r="M210" s="34" t="str">
        <f aca="false">J210*F210</f>
        <v>#ERROR!</v>
      </c>
      <c r="N210" s="4"/>
    </row>
    <row r="211" customFormat="false" ht="24" hidden="false" customHeight="true" outlineLevel="0" collapsed="false">
      <c r="A211" s="35" t="s">
        <v>423</v>
      </c>
      <c r="B211" s="35" t="s">
        <v>424</v>
      </c>
      <c r="C211" s="35"/>
      <c r="D211" s="39"/>
      <c r="E211" s="38"/>
      <c r="F211" s="38"/>
      <c r="G211" s="39" t="str">
        <f aca="false">G212+G218+G235+G265+G273+G285+G297+G307</f>
        <v>#ERROR!</v>
      </c>
      <c r="H211" s="39"/>
      <c r="I211" s="38"/>
      <c r="J211" s="39"/>
      <c r="K211" s="39" t="str">
        <f aca="false">K212+K218+K235+K265+K273+K285+K297+K307</f>
        <v>#ERROR!</v>
      </c>
      <c r="L211" s="39" t="str">
        <f aca="false">L212+L218+L235+L265+L273+L285+L297+L307</f>
        <v>#ERROR!</v>
      </c>
      <c r="M211" s="39" t="str">
        <f aca="false">M212+M218+M235+M265+M273+M285+M297+M307</f>
        <v>#ERROR!</v>
      </c>
      <c r="N211" s="4"/>
    </row>
    <row r="212" customFormat="false" ht="24" hidden="false" customHeight="true" outlineLevel="0" collapsed="false">
      <c r="A212" s="35" t="s">
        <v>425</v>
      </c>
      <c r="B212" s="35" t="s">
        <v>426</v>
      </c>
      <c r="C212" s="35"/>
      <c r="D212" s="39"/>
      <c r="E212" s="38"/>
      <c r="F212" s="38"/>
      <c r="G212" s="39" t="str">
        <f aca="false">SUM(G213:G217)</f>
        <v>#ERROR!</v>
      </c>
      <c r="H212" s="39"/>
      <c r="I212" s="38"/>
      <c r="J212" s="39"/>
      <c r="K212" s="39" t="str">
        <f aca="false">SUM(K213:K217)</f>
        <v>#ERROR!</v>
      </c>
      <c r="L212" s="39" t="str">
        <f aca="false">SUM(L213:L217)</f>
        <v>#ERROR!</v>
      </c>
      <c r="M212" s="39" t="str">
        <f aca="false">SUM(M213:M217)</f>
        <v>#ERROR!</v>
      </c>
      <c r="N212" s="4"/>
    </row>
    <row r="213" customFormat="false" ht="64.5" hidden="false" customHeight="true" outlineLevel="0" collapsed="false">
      <c r="A213" s="30" t="s">
        <v>427</v>
      </c>
      <c r="B213" s="30" t="s">
        <v>428</v>
      </c>
      <c r="C213" s="31" t="s">
        <v>30</v>
      </c>
      <c r="D213" s="34" t="n">
        <v>889</v>
      </c>
      <c r="E213" s="34" t="str">
        <f aca="false">[1]CPUs!I2070</f>
        <v>#ERROR!</v>
      </c>
      <c r="F213" s="34" t="str">
        <f aca="false">[1]CPUs!J2082</f>
        <v>#ERROR!</v>
      </c>
      <c r="G213" s="34" t="str">
        <f aca="false">TRUNC(D213 * F213, 2)</f>
        <v>#ERROR!</v>
      </c>
      <c r="H213" s="34"/>
      <c r="I213" s="34" t="str">
        <f aca="false">[1]CPUs!O213</f>
        <v>#ERROR!</v>
      </c>
      <c r="J213" s="34" t="str">
        <f aca="false">H213+I213</f>
        <v>#ERROR!</v>
      </c>
      <c r="K213" s="34" t="str">
        <f aca="false">H213*F213</f>
        <v>#ERROR!</v>
      </c>
      <c r="L213" s="34" t="str">
        <f aca="false">I213*F213</f>
        <v>#ERROR!</v>
      </c>
      <c r="M213" s="34" t="str">
        <f aca="false">J213*F213</f>
        <v>#ERROR!</v>
      </c>
      <c r="N213" s="4"/>
    </row>
    <row r="214" customFormat="false" ht="64.5" hidden="false" customHeight="true" outlineLevel="0" collapsed="false">
      <c r="A214" s="30" t="s">
        <v>429</v>
      </c>
      <c r="B214" s="30" t="s">
        <v>430</v>
      </c>
      <c r="C214" s="31" t="s">
        <v>30</v>
      </c>
      <c r="D214" s="34" t="n">
        <v>134</v>
      </c>
      <c r="E214" s="34" t="str">
        <f aca="false">[1]CPUs!I2085</f>
        <v>#ERROR!</v>
      </c>
      <c r="F214" s="34" t="str">
        <f aca="false">[1]CPUs!J2095</f>
        <v>#ERROR!</v>
      </c>
      <c r="G214" s="34" t="str">
        <f aca="false">TRUNC(D214 * F214, 2)</f>
        <v>#ERROR!</v>
      </c>
      <c r="H214" s="34"/>
      <c r="I214" s="34" t="str">
        <f aca="false">[1]CPUs!O214</f>
        <v>#ERROR!</v>
      </c>
      <c r="J214" s="34" t="str">
        <f aca="false">H214+I214</f>
        <v>#ERROR!</v>
      </c>
      <c r="K214" s="34" t="str">
        <f aca="false">H214*F214</f>
        <v>#ERROR!</v>
      </c>
      <c r="L214" s="34" t="str">
        <f aca="false">I214*F214</f>
        <v>#ERROR!</v>
      </c>
      <c r="M214" s="34" t="str">
        <f aca="false">J214*F214</f>
        <v>#ERROR!</v>
      </c>
      <c r="N214" s="4"/>
    </row>
    <row r="215" customFormat="false" ht="64.5" hidden="false" customHeight="true" outlineLevel="0" collapsed="false">
      <c r="A215" s="30" t="s">
        <v>431</v>
      </c>
      <c r="B215" s="30" t="s">
        <v>432</v>
      </c>
      <c r="C215" s="31" t="s">
        <v>30</v>
      </c>
      <c r="D215" s="34" t="n">
        <v>773</v>
      </c>
      <c r="E215" s="34" t="str">
        <f aca="false">[1]CPUs!I2098</f>
        <v>#ERROR!</v>
      </c>
      <c r="F215" s="34" t="str">
        <f aca="false">[1]CPUs!J2108</f>
        <v>#ERROR!</v>
      </c>
      <c r="G215" s="34" t="str">
        <f aca="false">TRUNC(D215 * F215, 2)</f>
        <v>#ERROR!</v>
      </c>
      <c r="H215" s="34"/>
      <c r="I215" s="34" t="str">
        <f aca="false">[1]CPUs!O215</f>
        <v>#ERROR!</v>
      </c>
      <c r="J215" s="34" t="str">
        <f aca="false">H215+I215</f>
        <v>#ERROR!</v>
      </c>
      <c r="K215" s="34" t="str">
        <f aca="false">H215*F215</f>
        <v>#ERROR!</v>
      </c>
      <c r="L215" s="34" t="str">
        <f aca="false">I215*F215</f>
        <v>#ERROR!</v>
      </c>
      <c r="M215" s="34" t="str">
        <f aca="false">J215*F215</f>
        <v>#ERROR!</v>
      </c>
      <c r="N215" s="4"/>
    </row>
    <row r="216" customFormat="false" ht="78" hidden="false" customHeight="true" outlineLevel="0" collapsed="false">
      <c r="A216" s="30" t="s">
        <v>433</v>
      </c>
      <c r="B216" s="30" t="s">
        <v>434</v>
      </c>
      <c r="C216" s="31" t="s">
        <v>30</v>
      </c>
      <c r="D216" s="34" t="n">
        <v>25</v>
      </c>
      <c r="E216" s="34" t="str">
        <f aca="false">[1]CPUs!I2111</f>
        <v>#ERROR!</v>
      </c>
      <c r="F216" s="34" t="str">
        <f aca="false">[1]CPUs!J2123</f>
        <v>#ERROR!</v>
      </c>
      <c r="G216" s="34" t="str">
        <f aca="false">TRUNC(D216 * F216, 2)</f>
        <v>#ERROR!</v>
      </c>
      <c r="H216" s="34"/>
      <c r="I216" s="34" t="str">
        <f aca="false">[1]CPUs!O216</f>
        <v>#ERROR!</v>
      </c>
      <c r="J216" s="34" t="str">
        <f aca="false">H216+I216</f>
        <v>#ERROR!</v>
      </c>
      <c r="K216" s="34" t="str">
        <f aca="false">H216*F216</f>
        <v>#ERROR!</v>
      </c>
      <c r="L216" s="34" t="str">
        <f aca="false">I216*F216</f>
        <v>#ERROR!</v>
      </c>
      <c r="M216" s="34" t="str">
        <f aca="false">J216*F216</f>
        <v>#ERROR!</v>
      </c>
      <c r="N216" s="4"/>
    </row>
    <row r="217" customFormat="false" ht="64.5" hidden="false" customHeight="true" outlineLevel="0" collapsed="false">
      <c r="A217" s="30" t="s">
        <v>435</v>
      </c>
      <c r="B217" s="30" t="s">
        <v>436</v>
      </c>
      <c r="C217" s="31" t="s">
        <v>30</v>
      </c>
      <c r="D217" s="34" t="n">
        <v>4</v>
      </c>
      <c r="E217" s="34" t="str">
        <f aca="false">[1]CPUs!I2126</f>
        <v>#ERROR!</v>
      </c>
      <c r="F217" s="34" t="str">
        <f aca="false">[1]CPUs!J2136</f>
        <v>#ERROR!</v>
      </c>
      <c r="G217" s="34" t="str">
        <f aca="false">TRUNC(D217 * F217, 2)</f>
        <v>#ERROR!</v>
      </c>
      <c r="H217" s="34"/>
      <c r="I217" s="34" t="str">
        <f aca="false">[1]CPUs!O217</f>
        <v>#ERROR!</v>
      </c>
      <c r="J217" s="34" t="str">
        <f aca="false">H217+I217</f>
        <v>#ERROR!</v>
      </c>
      <c r="K217" s="34" t="str">
        <f aca="false">H217*F217</f>
        <v>#ERROR!</v>
      </c>
      <c r="L217" s="34" t="str">
        <f aca="false">I217*F217</f>
        <v>#ERROR!</v>
      </c>
      <c r="M217" s="34" t="str">
        <f aca="false">J217*F217</f>
        <v>#ERROR!</v>
      </c>
      <c r="N217" s="4"/>
    </row>
    <row r="218" customFormat="false" ht="24" hidden="false" customHeight="true" outlineLevel="0" collapsed="false">
      <c r="A218" s="35" t="s">
        <v>437</v>
      </c>
      <c r="B218" s="35" t="s">
        <v>438</v>
      </c>
      <c r="C218" s="35"/>
      <c r="D218" s="39"/>
      <c r="E218" s="38"/>
      <c r="F218" s="38"/>
      <c r="G218" s="39" t="str">
        <f aca="false">SUM(G219:G234)</f>
        <v>#ERROR!</v>
      </c>
      <c r="H218" s="39"/>
      <c r="I218" s="38"/>
      <c r="J218" s="39"/>
      <c r="K218" s="39" t="str">
        <f aca="false">SUM(K219:K234)</f>
        <v>#ERROR!</v>
      </c>
      <c r="L218" s="39" t="str">
        <f aca="false">SUM(L219:L234)</f>
        <v>#ERROR!</v>
      </c>
      <c r="M218" s="39" t="str">
        <f aca="false">SUM(M219:M234)</f>
        <v>#ERROR!</v>
      </c>
      <c r="N218" s="4"/>
    </row>
    <row r="219" customFormat="false" ht="25.5" hidden="false" customHeight="true" outlineLevel="0" collapsed="false">
      <c r="A219" s="30" t="s">
        <v>439</v>
      </c>
      <c r="B219" s="30" t="s">
        <v>440</v>
      </c>
      <c r="C219" s="31" t="s">
        <v>30</v>
      </c>
      <c r="D219" s="34" t="n">
        <v>1</v>
      </c>
      <c r="E219" s="34" t="str">
        <f aca="false">[1]CPUs!I2139</f>
        <v>#ERROR!</v>
      </c>
      <c r="F219" s="34" t="str">
        <f aca="false">[1]CPUs!J2145</f>
        <v>#ERROR!</v>
      </c>
      <c r="G219" s="34" t="str">
        <f aca="false">TRUNC(D219 * F219, 2)</f>
        <v>#ERROR!</v>
      </c>
      <c r="H219" s="34"/>
      <c r="I219" s="34" t="str">
        <f aca="false">[1]CPUs!O219</f>
        <v>#ERROR!</v>
      </c>
      <c r="J219" s="34" t="str">
        <f aca="false">H219+I219</f>
        <v>#ERROR!</v>
      </c>
      <c r="K219" s="34" t="str">
        <f aca="false">H219*F219</f>
        <v>#ERROR!</v>
      </c>
      <c r="L219" s="34" t="str">
        <f aca="false">I219*F219</f>
        <v>#ERROR!</v>
      </c>
      <c r="M219" s="34" t="str">
        <f aca="false">J219*F219</f>
        <v>#ERROR!</v>
      </c>
      <c r="N219" s="4"/>
    </row>
    <row r="220" customFormat="false" ht="51.75" hidden="false" customHeight="true" outlineLevel="0" collapsed="false">
      <c r="A220" s="30" t="s">
        <v>441</v>
      </c>
      <c r="B220" s="30" t="s">
        <v>442</v>
      </c>
      <c r="C220" s="31" t="s">
        <v>30</v>
      </c>
      <c r="D220" s="34" t="n">
        <v>21</v>
      </c>
      <c r="E220" s="34" t="str">
        <f aca="false">[1]CPUs!I2148</f>
        <v>#ERROR!</v>
      </c>
      <c r="F220" s="34" t="str">
        <f aca="false">[1]CPUs!J2154</f>
        <v>#ERROR!</v>
      </c>
      <c r="G220" s="34" t="str">
        <f aca="false">TRUNC(D220 * F220, 2)</f>
        <v>#ERROR!</v>
      </c>
      <c r="H220" s="34"/>
      <c r="I220" s="34" t="str">
        <f aca="false">[1]CPUs!O220</f>
        <v>#ERROR!</v>
      </c>
      <c r="J220" s="34" t="str">
        <f aca="false">H220+I220</f>
        <v>#ERROR!</v>
      </c>
      <c r="K220" s="34" t="str">
        <f aca="false">H220*F220</f>
        <v>#ERROR!</v>
      </c>
      <c r="L220" s="34" t="str">
        <f aca="false">I220*F220</f>
        <v>#ERROR!</v>
      </c>
      <c r="M220" s="34" t="str">
        <f aca="false">J220*F220</f>
        <v>#ERROR!</v>
      </c>
      <c r="N220" s="4"/>
    </row>
    <row r="221" customFormat="false" ht="51.75" hidden="false" customHeight="true" outlineLevel="0" collapsed="false">
      <c r="A221" s="30" t="s">
        <v>443</v>
      </c>
      <c r="B221" s="30" t="s">
        <v>444</v>
      </c>
      <c r="C221" s="31" t="s">
        <v>30</v>
      </c>
      <c r="D221" s="34" t="n">
        <v>3</v>
      </c>
      <c r="E221" s="34" t="str">
        <f aca="false">[1]CPUs!I2157</f>
        <v>#ERROR!</v>
      </c>
      <c r="F221" s="34" t="str">
        <f aca="false">[1]CPUs!J2163</f>
        <v>#ERROR!</v>
      </c>
      <c r="G221" s="34" t="str">
        <f aca="false">TRUNC(D221 * F221, 2)</f>
        <v>#ERROR!</v>
      </c>
      <c r="H221" s="34"/>
      <c r="I221" s="34" t="str">
        <f aca="false">[1]CPUs!O221</f>
        <v>#ERROR!</v>
      </c>
      <c r="J221" s="34" t="str">
        <f aca="false">H221+I221</f>
        <v>#ERROR!</v>
      </c>
      <c r="K221" s="34" t="str">
        <f aca="false">H221*F221</f>
        <v>#ERROR!</v>
      </c>
      <c r="L221" s="34" t="str">
        <f aca="false">I221*F221</f>
        <v>#ERROR!</v>
      </c>
      <c r="M221" s="34" t="str">
        <f aca="false">J221*F221</f>
        <v>#ERROR!</v>
      </c>
      <c r="N221" s="4"/>
    </row>
    <row r="222" customFormat="false" ht="51.75" hidden="false" customHeight="true" outlineLevel="0" collapsed="false">
      <c r="A222" s="30" t="s">
        <v>445</v>
      </c>
      <c r="B222" s="30" t="s">
        <v>446</v>
      </c>
      <c r="C222" s="31" t="s">
        <v>30</v>
      </c>
      <c r="D222" s="34" t="n">
        <v>2</v>
      </c>
      <c r="E222" s="34" t="str">
        <f aca="false">[1]CPUs!I2166</f>
        <v>#ERROR!</v>
      </c>
      <c r="F222" s="34" t="str">
        <f aca="false">[1]CPUs!J2172</f>
        <v>#ERROR!</v>
      </c>
      <c r="G222" s="34" t="str">
        <f aca="false">TRUNC(D222 * F222, 2)</f>
        <v>#ERROR!</v>
      </c>
      <c r="H222" s="34"/>
      <c r="I222" s="34" t="str">
        <f aca="false">[1]CPUs!O222</f>
        <v>#ERROR!</v>
      </c>
      <c r="J222" s="34" t="str">
        <f aca="false">H222+I222</f>
        <v>#ERROR!</v>
      </c>
      <c r="K222" s="34" t="str">
        <f aca="false">H222*F222</f>
        <v>#ERROR!</v>
      </c>
      <c r="L222" s="34" t="str">
        <f aca="false">I222*F222</f>
        <v>#ERROR!</v>
      </c>
      <c r="M222" s="34" t="str">
        <f aca="false">J222*F222</f>
        <v>#ERROR!</v>
      </c>
      <c r="N222" s="4"/>
    </row>
    <row r="223" customFormat="false" ht="51.75" hidden="false" customHeight="true" outlineLevel="0" collapsed="false">
      <c r="A223" s="30" t="s">
        <v>447</v>
      </c>
      <c r="B223" s="30" t="s">
        <v>448</v>
      </c>
      <c r="C223" s="31" t="s">
        <v>30</v>
      </c>
      <c r="D223" s="34" t="n">
        <v>6</v>
      </c>
      <c r="E223" s="34" t="str">
        <f aca="false">[1]CPUs!I2175</f>
        <v>#ERROR!</v>
      </c>
      <c r="F223" s="34" t="str">
        <f aca="false">[1]CPUs!J2181</f>
        <v>#ERROR!</v>
      </c>
      <c r="G223" s="34" t="str">
        <f aca="false">TRUNC(D223 * F223, 2)</f>
        <v>#ERROR!</v>
      </c>
      <c r="H223" s="34"/>
      <c r="I223" s="34" t="str">
        <f aca="false">[1]CPUs!O223</f>
        <v>#ERROR!</v>
      </c>
      <c r="J223" s="34" t="str">
        <f aca="false">H223+I223</f>
        <v>#ERROR!</v>
      </c>
      <c r="K223" s="34" t="str">
        <f aca="false">H223*F223</f>
        <v>#ERROR!</v>
      </c>
      <c r="L223" s="34" t="str">
        <f aca="false">I223*F223</f>
        <v>#ERROR!</v>
      </c>
      <c r="M223" s="34" t="str">
        <f aca="false">J223*F223</f>
        <v>#ERROR!</v>
      </c>
      <c r="N223" s="4"/>
    </row>
    <row r="224" customFormat="false" ht="39" hidden="false" customHeight="true" outlineLevel="0" collapsed="false">
      <c r="A224" s="30" t="s">
        <v>449</v>
      </c>
      <c r="B224" s="30" t="s">
        <v>450</v>
      </c>
      <c r="C224" s="31" t="s">
        <v>30</v>
      </c>
      <c r="D224" s="34" t="n">
        <v>1</v>
      </c>
      <c r="E224" s="34" t="str">
        <f aca="false">[1]CPUs!I2184</f>
        <v>#ERROR!</v>
      </c>
      <c r="F224" s="34" t="str">
        <f aca="false">[1]CPUs!J2190</f>
        <v>#ERROR!</v>
      </c>
      <c r="G224" s="34" t="str">
        <f aca="false">TRUNC(D224 * F224, 2)</f>
        <v>#ERROR!</v>
      </c>
      <c r="H224" s="34"/>
      <c r="I224" s="34" t="str">
        <f aca="false">[1]CPUs!O224</f>
        <v>#ERROR!</v>
      </c>
      <c r="J224" s="34" t="str">
        <f aca="false">H224+I224</f>
        <v>#ERROR!</v>
      </c>
      <c r="K224" s="34" t="str">
        <f aca="false">H224*F224</f>
        <v>#ERROR!</v>
      </c>
      <c r="L224" s="34" t="str">
        <f aca="false">I224*F224</f>
        <v>#ERROR!</v>
      </c>
      <c r="M224" s="34" t="str">
        <f aca="false">J224*F224</f>
        <v>#ERROR!</v>
      </c>
      <c r="N224" s="4"/>
    </row>
    <row r="225" customFormat="false" ht="39" hidden="false" customHeight="true" outlineLevel="0" collapsed="false">
      <c r="A225" s="30" t="s">
        <v>451</v>
      </c>
      <c r="B225" s="30" t="s">
        <v>452</v>
      </c>
      <c r="C225" s="31" t="s">
        <v>30</v>
      </c>
      <c r="D225" s="34" t="n">
        <v>5</v>
      </c>
      <c r="E225" s="34" t="str">
        <f aca="false">[1]CPUs!I2193</f>
        <v>#ERROR!</v>
      </c>
      <c r="F225" s="34" t="str">
        <f aca="false">[1]CPUs!J2199</f>
        <v>#ERROR!</v>
      </c>
      <c r="G225" s="34" t="str">
        <f aca="false">TRUNC(D225 * F225, 2)</f>
        <v>#ERROR!</v>
      </c>
      <c r="H225" s="34"/>
      <c r="I225" s="34" t="str">
        <f aca="false">[1]CPUs!O225</f>
        <v>#ERROR!</v>
      </c>
      <c r="J225" s="34" t="str">
        <f aca="false">H225+I225</f>
        <v>#ERROR!</v>
      </c>
      <c r="K225" s="34" t="str">
        <f aca="false">H225*F225</f>
        <v>#ERROR!</v>
      </c>
      <c r="L225" s="34" t="str">
        <f aca="false">I225*F225</f>
        <v>#ERROR!</v>
      </c>
      <c r="M225" s="34" t="str">
        <f aca="false">J225*F225</f>
        <v>#ERROR!</v>
      </c>
      <c r="N225" s="4"/>
    </row>
    <row r="226" customFormat="false" ht="39" hidden="false" customHeight="true" outlineLevel="0" collapsed="false">
      <c r="A226" s="30" t="s">
        <v>453</v>
      </c>
      <c r="B226" s="30" t="s">
        <v>454</v>
      </c>
      <c r="C226" s="31" t="s">
        <v>30</v>
      </c>
      <c r="D226" s="34" t="n">
        <v>2</v>
      </c>
      <c r="E226" s="34" t="str">
        <f aca="false">[1]CPUs!I2202</f>
        <v>#ERROR!</v>
      </c>
      <c r="F226" s="34" t="str">
        <f aca="false">[1]CPUs!J2205</f>
        <v>#ERROR!</v>
      </c>
      <c r="G226" s="34" t="str">
        <f aca="false">TRUNC(D226 * F226, 2)</f>
        <v>#ERROR!</v>
      </c>
      <c r="H226" s="34"/>
      <c r="I226" s="34" t="str">
        <f aca="false">[1]CPUs!O226</f>
        <v>#ERROR!</v>
      </c>
      <c r="J226" s="34" t="str">
        <f aca="false">H226+I226</f>
        <v>#ERROR!</v>
      </c>
      <c r="K226" s="34" t="str">
        <f aca="false">H226*F226</f>
        <v>#ERROR!</v>
      </c>
      <c r="L226" s="34" t="str">
        <f aca="false">I226*F226</f>
        <v>#ERROR!</v>
      </c>
      <c r="M226" s="34" t="str">
        <f aca="false">J226*F226</f>
        <v>#ERROR!</v>
      </c>
      <c r="N226" s="4"/>
    </row>
    <row r="227" customFormat="false" ht="39" hidden="false" customHeight="true" outlineLevel="0" collapsed="false">
      <c r="A227" s="30" t="s">
        <v>455</v>
      </c>
      <c r="B227" s="30" t="s">
        <v>456</v>
      </c>
      <c r="C227" s="31" t="s">
        <v>30</v>
      </c>
      <c r="D227" s="34" t="n">
        <v>1</v>
      </c>
      <c r="E227" s="34" t="str">
        <f aca="false">[1]CPUs!I2208</f>
        <v>#ERROR!</v>
      </c>
      <c r="F227" s="34" t="str">
        <f aca="false">[1]CPUs!J2211</f>
        <v>#ERROR!</v>
      </c>
      <c r="G227" s="34" t="str">
        <f aca="false">TRUNC(D227 * F227, 2)</f>
        <v>#ERROR!</v>
      </c>
      <c r="H227" s="34"/>
      <c r="I227" s="34" t="str">
        <f aca="false">[1]CPUs!O227</f>
        <v>#ERROR!</v>
      </c>
      <c r="J227" s="34" t="str">
        <f aca="false">H227+I227</f>
        <v>#ERROR!</v>
      </c>
      <c r="K227" s="34" t="str">
        <f aca="false">H227*F227</f>
        <v>#ERROR!</v>
      </c>
      <c r="L227" s="34" t="str">
        <f aca="false">I227*F227</f>
        <v>#ERROR!</v>
      </c>
      <c r="M227" s="34" t="str">
        <f aca="false">J227*F227</f>
        <v>#ERROR!</v>
      </c>
      <c r="N227" s="4"/>
    </row>
    <row r="228" customFormat="false" ht="39" hidden="false" customHeight="true" outlineLevel="0" collapsed="false">
      <c r="A228" s="30" t="s">
        <v>457</v>
      </c>
      <c r="B228" s="30" t="s">
        <v>458</v>
      </c>
      <c r="C228" s="31" t="s">
        <v>30</v>
      </c>
      <c r="D228" s="34" t="n">
        <v>1</v>
      </c>
      <c r="E228" s="34" t="str">
        <f aca="false">[1]CPUs!I2214</f>
        <v>#ERROR!</v>
      </c>
      <c r="F228" s="34" t="str">
        <f aca="false">[1]CPUs!J2217</f>
        <v>#ERROR!</v>
      </c>
      <c r="G228" s="34" t="str">
        <f aca="false">TRUNC(D228 * F228, 2)</f>
        <v>#ERROR!</v>
      </c>
      <c r="H228" s="34"/>
      <c r="I228" s="34" t="str">
        <f aca="false">[1]CPUs!O228</f>
        <v>#ERROR!</v>
      </c>
      <c r="J228" s="34" t="str">
        <f aca="false">H228+I228</f>
        <v>#ERROR!</v>
      </c>
      <c r="K228" s="34" t="str">
        <f aca="false">H228*F228</f>
        <v>#ERROR!</v>
      </c>
      <c r="L228" s="34" t="str">
        <f aca="false">I228*F228</f>
        <v>#ERROR!</v>
      </c>
      <c r="M228" s="34" t="str">
        <f aca="false">J228*F228</f>
        <v>#ERROR!</v>
      </c>
      <c r="N228" s="4"/>
    </row>
    <row r="229" customFormat="false" ht="25.5" hidden="false" customHeight="true" outlineLevel="0" collapsed="false">
      <c r="A229" s="30" t="s">
        <v>459</v>
      </c>
      <c r="B229" s="30" t="s">
        <v>460</v>
      </c>
      <c r="C229" s="31" t="s">
        <v>30</v>
      </c>
      <c r="D229" s="34" t="n">
        <v>7</v>
      </c>
      <c r="E229" s="34" t="str">
        <f aca="false">[1]CPUs!I2220</f>
        <v>#ERROR!</v>
      </c>
      <c r="F229" s="34" t="str">
        <f aca="false">[1]CPUs!J2223</f>
        <v>#ERROR!</v>
      </c>
      <c r="G229" s="34" t="str">
        <f aca="false">TRUNC(D229 * F229, 2)</f>
        <v>#ERROR!</v>
      </c>
      <c r="H229" s="34"/>
      <c r="I229" s="34" t="str">
        <f aca="false">[1]CPUs!O229</f>
        <v>#ERROR!</v>
      </c>
      <c r="J229" s="34" t="str">
        <f aca="false">H229+I229</f>
        <v>#ERROR!</v>
      </c>
      <c r="K229" s="34" t="str">
        <f aca="false">H229*F229</f>
        <v>#ERROR!</v>
      </c>
      <c r="L229" s="34" t="str">
        <f aca="false">I229*F229</f>
        <v>#ERROR!</v>
      </c>
      <c r="M229" s="34" t="str">
        <f aca="false">J229*F229</f>
        <v>#ERROR!</v>
      </c>
      <c r="N229" s="4"/>
    </row>
    <row r="230" customFormat="false" ht="39" hidden="false" customHeight="true" outlineLevel="0" collapsed="false">
      <c r="A230" s="30" t="s">
        <v>461</v>
      </c>
      <c r="B230" s="30" t="s">
        <v>462</v>
      </c>
      <c r="C230" s="31" t="s">
        <v>30</v>
      </c>
      <c r="D230" s="34" t="n">
        <v>25</v>
      </c>
      <c r="E230" s="34" t="str">
        <f aca="false">[1]CPUs!I2226</f>
        <v>#ERROR!</v>
      </c>
      <c r="F230" s="34" t="str">
        <f aca="false">[1]CPUs!J2229</f>
        <v>#ERROR!</v>
      </c>
      <c r="G230" s="34" t="str">
        <f aca="false">TRUNC(D230 * F230, 2)</f>
        <v>#ERROR!</v>
      </c>
      <c r="H230" s="34"/>
      <c r="I230" s="34" t="str">
        <f aca="false">[1]CPUs!O230</f>
        <v>#ERROR!</v>
      </c>
      <c r="J230" s="34" t="str">
        <f aca="false">H230+I230</f>
        <v>#ERROR!</v>
      </c>
      <c r="K230" s="34" t="str">
        <f aca="false">H230*F230</f>
        <v>#ERROR!</v>
      </c>
      <c r="L230" s="34" t="str">
        <f aca="false">I230*F230</f>
        <v>#ERROR!</v>
      </c>
      <c r="M230" s="34" t="str">
        <f aca="false">J230*F230</f>
        <v>#ERROR!</v>
      </c>
      <c r="N230" s="4"/>
    </row>
    <row r="231" customFormat="false" ht="25.5" hidden="false" customHeight="true" outlineLevel="0" collapsed="false">
      <c r="A231" s="30" t="s">
        <v>463</v>
      </c>
      <c r="B231" s="30" t="s">
        <v>464</v>
      </c>
      <c r="C231" s="31" t="s">
        <v>30</v>
      </c>
      <c r="D231" s="34" t="n">
        <v>3</v>
      </c>
      <c r="E231" s="34" t="str">
        <f aca="false">[1]CPUs!I2233</f>
        <v>#ERROR!</v>
      </c>
      <c r="F231" s="34" t="str">
        <f aca="false">[1]CPUs!J2238</f>
        <v>#ERROR!</v>
      </c>
      <c r="G231" s="34" t="str">
        <f aca="false">TRUNC(D231 * F231, 2)</f>
        <v>#ERROR!</v>
      </c>
      <c r="H231" s="34"/>
      <c r="I231" s="34" t="str">
        <f aca="false">[1]CPUs!O231</f>
        <v>#ERROR!</v>
      </c>
      <c r="J231" s="34" t="str">
        <f aca="false">H231+I231</f>
        <v>#ERROR!</v>
      </c>
      <c r="K231" s="34" t="str">
        <f aca="false">H231*F231</f>
        <v>#ERROR!</v>
      </c>
      <c r="L231" s="34" t="str">
        <f aca="false">I231*F231</f>
        <v>#ERROR!</v>
      </c>
      <c r="M231" s="34" t="str">
        <f aca="false">J231*F231</f>
        <v>#ERROR!</v>
      </c>
      <c r="N231" s="4"/>
    </row>
    <row r="232" customFormat="false" ht="24" hidden="false" customHeight="true" outlineLevel="0" collapsed="false">
      <c r="A232" s="30" t="s">
        <v>465</v>
      </c>
      <c r="B232" s="30" t="s">
        <v>466</v>
      </c>
      <c r="C232" s="31" t="s">
        <v>30</v>
      </c>
      <c r="D232" s="34" t="n">
        <v>7</v>
      </c>
      <c r="E232" s="34" t="str">
        <f aca="false">[1]CPUs!I2241</f>
        <v>#ERROR!</v>
      </c>
      <c r="F232" s="34" t="str">
        <f aca="false">[1]CPUs!J2246</f>
        <v>#ERROR!</v>
      </c>
      <c r="G232" s="34" t="str">
        <f aca="false">TRUNC(D232 * F232, 2)</f>
        <v>#ERROR!</v>
      </c>
      <c r="H232" s="34"/>
      <c r="I232" s="34" t="str">
        <f aca="false">[1]CPUs!O232</f>
        <v>#ERROR!</v>
      </c>
      <c r="J232" s="34" t="str">
        <f aca="false">H232+I232</f>
        <v>#ERROR!</v>
      </c>
      <c r="K232" s="34" t="str">
        <f aca="false">H232*F232</f>
        <v>#ERROR!</v>
      </c>
      <c r="L232" s="34" t="str">
        <f aca="false">I232*F232</f>
        <v>#ERROR!</v>
      </c>
      <c r="M232" s="34" t="str">
        <f aca="false">J232*F232</f>
        <v>#ERROR!</v>
      </c>
      <c r="N232" s="4"/>
    </row>
    <row r="233" customFormat="false" ht="25.5" hidden="false" customHeight="true" outlineLevel="0" collapsed="false">
      <c r="A233" s="30" t="s">
        <v>467</v>
      </c>
      <c r="B233" s="30" t="s">
        <v>468</v>
      </c>
      <c r="C233" s="31" t="s">
        <v>30</v>
      </c>
      <c r="D233" s="34" t="n">
        <v>1</v>
      </c>
      <c r="E233" s="34" t="str">
        <f aca="false">[1]CPUs!I2249</f>
        <v>#ERROR!</v>
      </c>
      <c r="F233" s="34" t="str">
        <f aca="false">[1]CPUs!J2254</f>
        <v>#ERROR!</v>
      </c>
      <c r="G233" s="34" t="str">
        <f aca="false">TRUNC(D233 * F233, 2)</f>
        <v>#ERROR!</v>
      </c>
      <c r="H233" s="34"/>
      <c r="I233" s="34" t="str">
        <f aca="false">[1]CPUs!O233</f>
        <v>#ERROR!</v>
      </c>
      <c r="J233" s="34" t="str">
        <f aca="false">H233+I233</f>
        <v>#ERROR!</v>
      </c>
      <c r="K233" s="34" t="str">
        <f aca="false">H233*F233</f>
        <v>#ERROR!</v>
      </c>
      <c r="L233" s="34" t="str">
        <f aca="false">I233*F233</f>
        <v>#ERROR!</v>
      </c>
      <c r="M233" s="34" t="str">
        <f aca="false">J233*F233</f>
        <v>#ERROR!</v>
      </c>
      <c r="N233" s="4"/>
    </row>
    <row r="234" customFormat="false" ht="25.5" hidden="false" customHeight="true" outlineLevel="0" collapsed="false">
      <c r="A234" s="30" t="s">
        <v>469</v>
      </c>
      <c r="B234" s="30" t="s">
        <v>470</v>
      </c>
      <c r="C234" s="31" t="s">
        <v>30</v>
      </c>
      <c r="D234" s="34" t="n">
        <v>25</v>
      </c>
      <c r="E234" s="34" t="str">
        <f aca="false">[1]CPUs!I2257</f>
        <v>#ERROR!</v>
      </c>
      <c r="F234" s="34" t="str">
        <f aca="false">[1]CPUs!J2262</f>
        <v>#ERROR!</v>
      </c>
      <c r="G234" s="34" t="str">
        <f aca="false">TRUNC(D234 * F234, 2)</f>
        <v>#ERROR!</v>
      </c>
      <c r="H234" s="34"/>
      <c r="I234" s="34" t="str">
        <f aca="false">[1]CPUs!O234</f>
        <v>#ERROR!</v>
      </c>
      <c r="J234" s="34" t="str">
        <f aca="false">H234+I234</f>
        <v>#ERROR!</v>
      </c>
      <c r="K234" s="34" t="str">
        <f aca="false">H234*F234</f>
        <v>#ERROR!</v>
      </c>
      <c r="L234" s="34" t="str">
        <f aca="false">I234*F234</f>
        <v>#ERROR!</v>
      </c>
      <c r="M234" s="34" t="str">
        <f aca="false">J234*F234</f>
        <v>#ERROR!</v>
      </c>
      <c r="N234" s="4"/>
    </row>
    <row r="235" customFormat="false" ht="24" hidden="false" customHeight="true" outlineLevel="0" collapsed="false">
      <c r="A235" s="35" t="s">
        <v>471</v>
      </c>
      <c r="B235" s="35" t="s">
        <v>472</v>
      </c>
      <c r="C235" s="35"/>
      <c r="D235" s="39"/>
      <c r="E235" s="38"/>
      <c r="F235" s="38"/>
      <c r="G235" s="39" t="str">
        <f aca="false">SUM(G236:G264)</f>
        <v>#ERROR!</v>
      </c>
      <c r="H235" s="39"/>
      <c r="I235" s="38"/>
      <c r="J235" s="39"/>
      <c r="K235" s="39" t="str">
        <f aca="false">SUM(K236:K264)</f>
        <v>#ERROR!</v>
      </c>
      <c r="L235" s="39" t="str">
        <f aca="false">SUM(L236:L264)</f>
        <v>#ERROR!</v>
      </c>
      <c r="M235" s="39" t="str">
        <f aca="false">SUM(M236:M264)</f>
        <v>#ERROR!</v>
      </c>
      <c r="N235" s="4"/>
    </row>
    <row r="236" customFormat="false" ht="39" hidden="false" customHeight="true" outlineLevel="0" collapsed="false">
      <c r="A236" s="30" t="s">
        <v>473</v>
      </c>
      <c r="B236" s="30" t="s">
        <v>474</v>
      </c>
      <c r="C236" s="31" t="s">
        <v>30</v>
      </c>
      <c r="D236" s="34" t="n">
        <v>1</v>
      </c>
      <c r="E236" s="34" t="str">
        <f aca="false">[1]CPUs!I2265</f>
        <v>#ERROR!</v>
      </c>
      <c r="F236" s="34" t="str">
        <f aca="false">[1]CPUs!J2271</f>
        <v>#ERROR!</v>
      </c>
      <c r="G236" s="34" t="str">
        <f aca="false">TRUNC(D236 * F236, 2)</f>
        <v>#ERROR!</v>
      </c>
      <c r="H236" s="34"/>
      <c r="I236" s="34" t="str">
        <f aca="false">[1]CPUs!O236</f>
        <v>#ERROR!</v>
      </c>
      <c r="J236" s="34" t="str">
        <f aca="false">H236+I236</f>
        <v>#ERROR!</v>
      </c>
      <c r="K236" s="34" t="str">
        <f aca="false">H236*F236</f>
        <v>#ERROR!</v>
      </c>
      <c r="L236" s="34" t="str">
        <f aca="false">I236*F236</f>
        <v>#ERROR!</v>
      </c>
      <c r="M236" s="34" t="str">
        <f aca="false">J236*F236</f>
        <v>#ERROR!</v>
      </c>
      <c r="N236" s="4"/>
    </row>
    <row r="237" customFormat="false" ht="25.5" hidden="false" customHeight="true" outlineLevel="0" collapsed="false">
      <c r="A237" s="30" t="s">
        <v>475</v>
      </c>
      <c r="B237" s="30" t="s">
        <v>476</v>
      </c>
      <c r="C237" s="31" t="s">
        <v>30</v>
      </c>
      <c r="D237" s="34" t="n">
        <v>1</v>
      </c>
      <c r="E237" s="34" t="str">
        <f aca="false">[1]CPUs!I2275</f>
        <v>#ERROR!</v>
      </c>
      <c r="F237" s="34" t="str">
        <f aca="false">[1]CPUs!J2278</f>
        <v>#ERROR!</v>
      </c>
      <c r="G237" s="34" t="str">
        <f aca="false">TRUNC(D237 * F237, 2)</f>
        <v>#ERROR!</v>
      </c>
      <c r="H237" s="34"/>
      <c r="I237" s="34" t="str">
        <f aca="false">[1]CPUs!O237</f>
        <v>#ERROR!</v>
      </c>
      <c r="J237" s="34" t="str">
        <f aca="false">H237+I237</f>
        <v>#ERROR!</v>
      </c>
      <c r="K237" s="34" t="str">
        <f aca="false">H237*F237</f>
        <v>#ERROR!</v>
      </c>
      <c r="L237" s="34" t="str">
        <f aca="false">I237*F237</f>
        <v>#ERROR!</v>
      </c>
      <c r="M237" s="34" t="str">
        <f aca="false">J237*F237</f>
        <v>#ERROR!</v>
      </c>
      <c r="N237" s="4"/>
    </row>
    <row r="238" customFormat="false" ht="25.5" hidden="false" customHeight="true" outlineLevel="0" collapsed="false">
      <c r="A238" s="30" t="s">
        <v>477</v>
      </c>
      <c r="B238" s="30" t="s">
        <v>478</v>
      </c>
      <c r="C238" s="31" t="s">
        <v>30</v>
      </c>
      <c r="D238" s="34" t="n">
        <v>9</v>
      </c>
      <c r="E238" s="34" t="str">
        <f aca="false">[1]CPUs!I2282</f>
        <v>#ERROR!</v>
      </c>
      <c r="F238" s="34" t="str">
        <f aca="false">[1]CPUs!J2288</f>
        <v>#ERROR!</v>
      </c>
      <c r="G238" s="34" t="str">
        <f aca="false">TRUNC(D238 * F238, 2)</f>
        <v>#ERROR!</v>
      </c>
      <c r="H238" s="34"/>
      <c r="I238" s="34" t="str">
        <f aca="false">[1]CPUs!O238</f>
        <v>#ERROR!</v>
      </c>
      <c r="J238" s="34" t="str">
        <f aca="false">H238+I238</f>
        <v>#ERROR!</v>
      </c>
      <c r="K238" s="34" t="str">
        <f aca="false">H238*F238</f>
        <v>#ERROR!</v>
      </c>
      <c r="L238" s="34" t="str">
        <f aca="false">I238*F238</f>
        <v>#ERROR!</v>
      </c>
      <c r="M238" s="34" t="str">
        <f aca="false">J238*F238</f>
        <v>#ERROR!</v>
      </c>
      <c r="N238" s="4"/>
    </row>
    <row r="239" customFormat="false" ht="25.5" hidden="false" customHeight="true" outlineLevel="0" collapsed="false">
      <c r="A239" s="30" t="s">
        <v>479</v>
      </c>
      <c r="B239" s="30" t="s">
        <v>480</v>
      </c>
      <c r="C239" s="31" t="s">
        <v>30</v>
      </c>
      <c r="D239" s="34" t="n">
        <v>12</v>
      </c>
      <c r="E239" s="34" t="str">
        <f aca="false">[1]CPUs!I2291</f>
        <v>#ERROR!</v>
      </c>
      <c r="F239" s="34" t="str">
        <f aca="false">[1]CPUs!J2297</f>
        <v>#ERROR!</v>
      </c>
      <c r="G239" s="34" t="str">
        <f aca="false">TRUNC(D239 * F239, 2)</f>
        <v>#ERROR!</v>
      </c>
      <c r="H239" s="34"/>
      <c r="I239" s="34" t="str">
        <f aca="false">[1]CPUs!O239</f>
        <v>#ERROR!</v>
      </c>
      <c r="J239" s="34" t="str">
        <f aca="false">H239+I239</f>
        <v>#ERROR!</v>
      </c>
      <c r="K239" s="34" t="str">
        <f aca="false">H239*F239</f>
        <v>#ERROR!</v>
      </c>
      <c r="L239" s="34" t="str">
        <f aca="false">I239*F239</f>
        <v>#ERROR!</v>
      </c>
      <c r="M239" s="34" t="str">
        <f aca="false">J239*F239</f>
        <v>#ERROR!</v>
      </c>
      <c r="N239" s="4"/>
    </row>
    <row r="240" customFormat="false" ht="25.5" hidden="false" customHeight="true" outlineLevel="0" collapsed="false">
      <c r="A240" s="30" t="s">
        <v>481</v>
      </c>
      <c r="B240" s="30" t="s">
        <v>482</v>
      </c>
      <c r="C240" s="31" t="s">
        <v>30</v>
      </c>
      <c r="D240" s="34" t="n">
        <v>2</v>
      </c>
      <c r="E240" s="34" t="str">
        <f aca="false">[1]CPUs!I2300</f>
        <v>#ERROR!</v>
      </c>
      <c r="F240" s="34" t="str">
        <f aca="false">[1]CPUs!J2303</f>
        <v>#ERROR!</v>
      </c>
      <c r="G240" s="34" t="str">
        <f aca="false">TRUNC(D240 * F240, 2)</f>
        <v>#ERROR!</v>
      </c>
      <c r="H240" s="34"/>
      <c r="I240" s="34" t="str">
        <f aca="false">[1]CPUs!O240</f>
        <v>#ERROR!</v>
      </c>
      <c r="J240" s="34" t="str">
        <f aca="false">H240+I240</f>
        <v>#ERROR!</v>
      </c>
      <c r="K240" s="34" t="str">
        <f aca="false">H240*F240</f>
        <v>#ERROR!</v>
      </c>
      <c r="L240" s="34" t="str">
        <f aca="false">I240*F240</f>
        <v>#ERROR!</v>
      </c>
      <c r="M240" s="34" t="str">
        <f aca="false">J240*F240</f>
        <v>#ERROR!</v>
      </c>
      <c r="N240" s="4"/>
    </row>
    <row r="241" customFormat="false" ht="25.5" hidden="false" customHeight="true" outlineLevel="0" collapsed="false">
      <c r="A241" s="30" t="s">
        <v>483</v>
      </c>
      <c r="B241" s="30" t="s">
        <v>484</v>
      </c>
      <c r="C241" s="31" t="s">
        <v>30</v>
      </c>
      <c r="D241" s="34" t="n">
        <v>7</v>
      </c>
      <c r="E241" s="34" t="str">
        <f aca="false">[1]CPUs!I2307</f>
        <v>#ERROR!</v>
      </c>
      <c r="F241" s="34" t="str">
        <f aca="false">[1]CPUs!J2313</f>
        <v>#ERROR!</v>
      </c>
      <c r="G241" s="34" t="str">
        <f aca="false">TRUNC(D241 * F241, 2)</f>
        <v>#ERROR!</v>
      </c>
      <c r="H241" s="34"/>
      <c r="I241" s="34" t="str">
        <f aca="false">[1]CPUs!O241</f>
        <v>#ERROR!</v>
      </c>
      <c r="J241" s="34" t="str">
        <f aca="false">H241+I241</f>
        <v>#ERROR!</v>
      </c>
      <c r="K241" s="34" t="str">
        <f aca="false">H241*F241</f>
        <v>#ERROR!</v>
      </c>
      <c r="L241" s="34" t="str">
        <f aca="false">I241*F241</f>
        <v>#ERROR!</v>
      </c>
      <c r="M241" s="34" t="str">
        <f aca="false">J241*F241</f>
        <v>#ERROR!</v>
      </c>
      <c r="N241" s="4"/>
    </row>
    <row r="242" customFormat="false" ht="25.5" hidden="false" customHeight="true" outlineLevel="0" collapsed="false">
      <c r="A242" s="30" t="s">
        <v>485</v>
      </c>
      <c r="B242" s="30" t="s">
        <v>486</v>
      </c>
      <c r="C242" s="31" t="s">
        <v>30</v>
      </c>
      <c r="D242" s="34" t="n">
        <v>3</v>
      </c>
      <c r="E242" s="34" t="str">
        <f aca="false">[1]CPUs!I2316</f>
        <v>#ERROR!</v>
      </c>
      <c r="F242" s="34" t="str">
        <f aca="false">[1]CPUs!J2322</f>
        <v>#ERROR!</v>
      </c>
      <c r="G242" s="34" t="str">
        <f aca="false">TRUNC(D242 * F242, 2)</f>
        <v>#ERROR!</v>
      </c>
      <c r="H242" s="34"/>
      <c r="I242" s="34" t="str">
        <f aca="false">[1]CPUs!O242</f>
        <v>#ERROR!</v>
      </c>
      <c r="J242" s="34" t="str">
        <f aca="false">H242+I242</f>
        <v>#ERROR!</v>
      </c>
      <c r="K242" s="34" t="str">
        <f aca="false">H242*F242</f>
        <v>#ERROR!</v>
      </c>
      <c r="L242" s="34" t="str">
        <f aca="false">I242*F242</f>
        <v>#ERROR!</v>
      </c>
      <c r="M242" s="34" t="str">
        <f aca="false">J242*F242</f>
        <v>#ERROR!</v>
      </c>
      <c r="N242" s="4"/>
    </row>
    <row r="243" customFormat="false" ht="25.5" hidden="false" customHeight="true" outlineLevel="0" collapsed="false">
      <c r="A243" s="30" t="s">
        <v>487</v>
      </c>
      <c r="B243" s="30" t="s">
        <v>488</v>
      </c>
      <c r="C243" s="31" t="s">
        <v>30</v>
      </c>
      <c r="D243" s="34" t="n">
        <v>10</v>
      </c>
      <c r="E243" s="34" t="str">
        <f aca="false">[1]CPUs!I2325</f>
        <v>#ERROR!</v>
      </c>
      <c r="F243" s="34" t="str">
        <f aca="false">[1]CPUs!J2331</f>
        <v>#ERROR!</v>
      </c>
      <c r="G243" s="34" t="str">
        <f aca="false">TRUNC(D243 * F243, 2)</f>
        <v>#ERROR!</v>
      </c>
      <c r="H243" s="34"/>
      <c r="I243" s="34" t="str">
        <f aca="false">[1]CPUs!O243</f>
        <v>#ERROR!</v>
      </c>
      <c r="J243" s="34" t="str">
        <f aca="false">H243+I243</f>
        <v>#ERROR!</v>
      </c>
      <c r="K243" s="34" t="str">
        <f aca="false">H243*F243</f>
        <v>#ERROR!</v>
      </c>
      <c r="L243" s="34" t="str">
        <f aca="false">I243*F243</f>
        <v>#ERROR!</v>
      </c>
      <c r="M243" s="34" t="str">
        <f aca="false">J243*F243</f>
        <v>#ERROR!</v>
      </c>
      <c r="N243" s="4"/>
    </row>
    <row r="244" customFormat="false" ht="24" hidden="false" customHeight="true" outlineLevel="0" collapsed="false">
      <c r="A244" s="30" t="s">
        <v>489</v>
      </c>
      <c r="B244" s="30" t="s">
        <v>490</v>
      </c>
      <c r="C244" s="31" t="s">
        <v>30</v>
      </c>
      <c r="D244" s="34" t="n">
        <v>1</v>
      </c>
      <c r="E244" s="34" t="str">
        <f aca="false">[1]CPUs!I2334</f>
        <v>#ERROR!</v>
      </c>
      <c r="F244" s="34" t="str">
        <f aca="false">[1]CPUs!J2337</f>
        <v>#ERROR!</v>
      </c>
      <c r="G244" s="34" t="str">
        <f aca="false">TRUNC(D244 * F244, 2)</f>
        <v>#ERROR!</v>
      </c>
      <c r="H244" s="34"/>
      <c r="I244" s="34" t="str">
        <f aca="false">[1]CPUs!O244</f>
        <v>#ERROR!</v>
      </c>
      <c r="J244" s="34" t="str">
        <f aca="false">H244+I244</f>
        <v>#ERROR!</v>
      </c>
      <c r="K244" s="34" t="str">
        <f aca="false">H244*F244</f>
        <v>#ERROR!</v>
      </c>
      <c r="L244" s="34" t="str">
        <f aca="false">I244*F244</f>
        <v>#ERROR!</v>
      </c>
      <c r="M244" s="34" t="str">
        <f aca="false">J244*F244</f>
        <v>#ERROR!</v>
      </c>
      <c r="N244" s="4"/>
    </row>
    <row r="245" customFormat="false" ht="25.5" hidden="false" customHeight="true" outlineLevel="0" collapsed="false">
      <c r="A245" s="30" t="s">
        <v>491</v>
      </c>
      <c r="B245" s="30" t="s">
        <v>492</v>
      </c>
      <c r="C245" s="31" t="s">
        <v>30</v>
      </c>
      <c r="D245" s="34" t="n">
        <v>3</v>
      </c>
      <c r="E245" s="34" t="str">
        <f aca="false">[1]CPUs!I2340</f>
        <v>#ERROR!</v>
      </c>
      <c r="F245" s="34" t="str">
        <f aca="false">[1]CPUs!J2343</f>
        <v>#ERROR!</v>
      </c>
      <c r="G245" s="34" t="str">
        <f aca="false">TRUNC(D245 * F245, 2)</f>
        <v>#ERROR!</v>
      </c>
      <c r="H245" s="34"/>
      <c r="I245" s="34" t="str">
        <f aca="false">[1]CPUs!O245</f>
        <v>#ERROR!</v>
      </c>
      <c r="J245" s="34" t="str">
        <f aca="false">H245+I245</f>
        <v>#ERROR!</v>
      </c>
      <c r="K245" s="34" t="str">
        <f aca="false">H245*F245</f>
        <v>#ERROR!</v>
      </c>
      <c r="L245" s="34" t="str">
        <f aca="false">I245*F245</f>
        <v>#ERROR!</v>
      </c>
      <c r="M245" s="34" t="str">
        <f aca="false">J245*F245</f>
        <v>#ERROR!</v>
      </c>
      <c r="N245" s="4"/>
    </row>
    <row r="246" customFormat="false" ht="25.5" hidden="false" customHeight="true" outlineLevel="0" collapsed="false">
      <c r="A246" s="30" t="s">
        <v>493</v>
      </c>
      <c r="B246" s="30" t="s">
        <v>494</v>
      </c>
      <c r="C246" s="31" t="s">
        <v>30</v>
      </c>
      <c r="D246" s="34" t="n">
        <v>4</v>
      </c>
      <c r="E246" s="34" t="str">
        <f aca="false">[1]CPUs!I2346</f>
        <v>#ERROR!</v>
      </c>
      <c r="F246" s="34" t="str">
        <f aca="false">[1]CPUs!J2349</f>
        <v>#ERROR!</v>
      </c>
      <c r="G246" s="34" t="str">
        <f aca="false">TRUNC(D246 * F246, 2)</f>
        <v>#ERROR!</v>
      </c>
      <c r="H246" s="34"/>
      <c r="I246" s="34" t="str">
        <f aca="false">[1]CPUs!O246</f>
        <v>#ERROR!</v>
      </c>
      <c r="J246" s="34" t="str">
        <f aca="false">H246+I246</f>
        <v>#ERROR!</v>
      </c>
      <c r="K246" s="34" t="str">
        <f aca="false">H246*F246</f>
        <v>#ERROR!</v>
      </c>
      <c r="L246" s="34" t="str">
        <f aca="false">I246*F246</f>
        <v>#ERROR!</v>
      </c>
      <c r="M246" s="34" t="str">
        <f aca="false">J246*F246</f>
        <v>#ERROR!</v>
      </c>
      <c r="N246" s="4"/>
    </row>
    <row r="247" customFormat="false" ht="25.5" hidden="false" customHeight="true" outlineLevel="0" collapsed="false">
      <c r="A247" s="30" t="s">
        <v>495</v>
      </c>
      <c r="B247" s="30" t="s">
        <v>496</v>
      </c>
      <c r="C247" s="31" t="s">
        <v>30</v>
      </c>
      <c r="D247" s="34" t="n">
        <v>13</v>
      </c>
      <c r="E247" s="34" t="str">
        <f aca="false">[1]CPUs!I2353</f>
        <v>#ERROR!</v>
      </c>
      <c r="F247" s="34" t="str">
        <f aca="false">[1]CPUs!J2359</f>
        <v>#ERROR!</v>
      </c>
      <c r="G247" s="34" t="str">
        <f aca="false">TRUNC(D247 * F247, 2)</f>
        <v>#ERROR!</v>
      </c>
      <c r="H247" s="34"/>
      <c r="I247" s="34" t="str">
        <f aca="false">[1]CPUs!O247</f>
        <v>#ERROR!</v>
      </c>
      <c r="J247" s="34" t="str">
        <f aca="false">H247+I247</f>
        <v>#ERROR!</v>
      </c>
      <c r="K247" s="34" t="str">
        <f aca="false">H247*F247</f>
        <v>#ERROR!</v>
      </c>
      <c r="L247" s="34" t="str">
        <f aca="false">I247*F247</f>
        <v>#ERROR!</v>
      </c>
      <c r="M247" s="34" t="str">
        <f aca="false">J247*F247</f>
        <v>#ERROR!</v>
      </c>
      <c r="N247" s="4"/>
    </row>
    <row r="248" customFormat="false" ht="25.5" hidden="false" customHeight="true" outlineLevel="0" collapsed="false">
      <c r="A248" s="30" t="s">
        <v>497</v>
      </c>
      <c r="B248" s="30" t="s">
        <v>498</v>
      </c>
      <c r="C248" s="31" t="s">
        <v>30</v>
      </c>
      <c r="D248" s="34" t="n">
        <v>2</v>
      </c>
      <c r="E248" s="34" t="str">
        <f aca="false">[1]CPUs!I2362</f>
        <v>#ERROR!</v>
      </c>
      <c r="F248" s="34" t="str">
        <f aca="false">[1]CPUs!J2368</f>
        <v>#ERROR!</v>
      </c>
      <c r="G248" s="34" t="str">
        <f aca="false">TRUNC(D248 * F248, 2)</f>
        <v>#ERROR!</v>
      </c>
      <c r="H248" s="34"/>
      <c r="I248" s="34" t="str">
        <f aca="false">[1]CPUs!O248</f>
        <v>#ERROR!</v>
      </c>
      <c r="J248" s="34" t="str">
        <f aca="false">H248+I248</f>
        <v>#ERROR!</v>
      </c>
      <c r="K248" s="34" t="str">
        <f aca="false">H248*F248</f>
        <v>#ERROR!</v>
      </c>
      <c r="L248" s="34" t="str">
        <f aca="false">I248*F248</f>
        <v>#ERROR!</v>
      </c>
      <c r="M248" s="34" t="str">
        <f aca="false">J248*F248</f>
        <v>#ERROR!</v>
      </c>
      <c r="N248" s="4"/>
    </row>
    <row r="249" customFormat="false" ht="25.5" hidden="false" customHeight="true" outlineLevel="0" collapsed="false">
      <c r="A249" s="30" t="s">
        <v>499</v>
      </c>
      <c r="B249" s="30" t="s">
        <v>500</v>
      </c>
      <c r="C249" s="31" t="s">
        <v>30</v>
      </c>
      <c r="D249" s="34" t="n">
        <v>1</v>
      </c>
      <c r="E249" s="34" t="str">
        <f aca="false">[1]CPUs!I2371</f>
        <v>#ERROR!</v>
      </c>
      <c r="F249" s="34" t="str">
        <f aca="false">[1]CPUs!J2377</f>
        <v>#ERROR!</v>
      </c>
      <c r="G249" s="34" t="str">
        <f aca="false">TRUNC(D249 * F249, 2)</f>
        <v>#ERROR!</v>
      </c>
      <c r="H249" s="34"/>
      <c r="I249" s="34" t="str">
        <f aca="false">[1]CPUs!O249</f>
        <v>#ERROR!</v>
      </c>
      <c r="J249" s="34" t="str">
        <f aca="false">H249+I249</f>
        <v>#ERROR!</v>
      </c>
      <c r="K249" s="34" t="str">
        <f aca="false">H249*F249</f>
        <v>#ERROR!</v>
      </c>
      <c r="L249" s="34" t="str">
        <f aca="false">I249*F249</f>
        <v>#ERROR!</v>
      </c>
      <c r="M249" s="34" t="str">
        <f aca="false">J249*F249</f>
        <v>#ERROR!</v>
      </c>
      <c r="N249" s="4"/>
    </row>
    <row r="250" customFormat="false" ht="25.5" hidden="false" customHeight="true" outlineLevel="0" collapsed="false">
      <c r="A250" s="30" t="s">
        <v>501</v>
      </c>
      <c r="B250" s="30" t="s">
        <v>502</v>
      </c>
      <c r="C250" s="31" t="s">
        <v>30</v>
      </c>
      <c r="D250" s="34" t="n">
        <v>5</v>
      </c>
      <c r="E250" s="34" t="str">
        <f aca="false">[1]CPUs!I2380</f>
        <v>#ERROR!</v>
      </c>
      <c r="F250" s="34" t="str">
        <f aca="false">[1]CPUs!J2386</f>
        <v>#ERROR!</v>
      </c>
      <c r="G250" s="34" t="str">
        <f aca="false">TRUNC(D250 * F250, 2)</f>
        <v>#ERROR!</v>
      </c>
      <c r="H250" s="34"/>
      <c r="I250" s="34" t="str">
        <f aca="false">[1]CPUs!O250</f>
        <v>#ERROR!</v>
      </c>
      <c r="J250" s="34" t="str">
        <f aca="false">H250+I250</f>
        <v>#ERROR!</v>
      </c>
      <c r="K250" s="34" t="str">
        <f aca="false">H250*F250</f>
        <v>#ERROR!</v>
      </c>
      <c r="L250" s="34" t="str">
        <f aca="false">I250*F250</f>
        <v>#ERROR!</v>
      </c>
      <c r="M250" s="34" t="str">
        <f aca="false">J250*F250</f>
        <v>#ERROR!</v>
      </c>
      <c r="N250" s="4"/>
    </row>
    <row r="251" customFormat="false" ht="25.5" hidden="false" customHeight="true" outlineLevel="0" collapsed="false">
      <c r="A251" s="30" t="s">
        <v>503</v>
      </c>
      <c r="B251" s="30" t="s">
        <v>504</v>
      </c>
      <c r="C251" s="31" t="s">
        <v>30</v>
      </c>
      <c r="D251" s="34" t="n">
        <v>1</v>
      </c>
      <c r="E251" s="34" t="str">
        <f aca="false">[1]CPUs!I2389</f>
        <v>#ERROR!</v>
      </c>
      <c r="F251" s="34" t="str">
        <f aca="false">[1]CPUs!J2395</f>
        <v>#ERROR!</v>
      </c>
      <c r="G251" s="34" t="str">
        <f aca="false">TRUNC(D251 * F251, 2)</f>
        <v>#ERROR!</v>
      </c>
      <c r="H251" s="34"/>
      <c r="I251" s="34" t="str">
        <f aca="false">[1]CPUs!O251</f>
        <v>#ERROR!</v>
      </c>
      <c r="J251" s="34" t="str">
        <f aca="false">H251+I251</f>
        <v>#ERROR!</v>
      </c>
      <c r="K251" s="34" t="str">
        <f aca="false">H251*F251</f>
        <v>#ERROR!</v>
      </c>
      <c r="L251" s="34" t="str">
        <f aca="false">I251*F251</f>
        <v>#ERROR!</v>
      </c>
      <c r="M251" s="34" t="str">
        <f aca="false">J251*F251</f>
        <v>#ERROR!</v>
      </c>
      <c r="N251" s="4"/>
    </row>
    <row r="252" customFormat="false" ht="25.5" hidden="false" customHeight="true" outlineLevel="0" collapsed="false">
      <c r="A252" s="30" t="s">
        <v>505</v>
      </c>
      <c r="B252" s="30" t="s">
        <v>506</v>
      </c>
      <c r="C252" s="31" t="s">
        <v>30</v>
      </c>
      <c r="D252" s="34" t="n">
        <v>2</v>
      </c>
      <c r="E252" s="34" t="str">
        <f aca="false">[1]CPUs!I2398</f>
        <v>#ERROR!</v>
      </c>
      <c r="F252" s="34" t="str">
        <f aca="false">[1]CPUs!J2404</f>
        <v>#ERROR!</v>
      </c>
      <c r="G252" s="34" t="str">
        <f aca="false">TRUNC(D252 * F252, 2)</f>
        <v>#ERROR!</v>
      </c>
      <c r="H252" s="34"/>
      <c r="I252" s="34" t="str">
        <f aca="false">[1]CPUs!O252</f>
        <v>#ERROR!</v>
      </c>
      <c r="J252" s="34" t="str">
        <f aca="false">H252+I252</f>
        <v>#ERROR!</v>
      </c>
      <c r="K252" s="34" t="str">
        <f aca="false">H252*F252</f>
        <v>#ERROR!</v>
      </c>
      <c r="L252" s="34" t="str">
        <f aca="false">I252*F252</f>
        <v>#ERROR!</v>
      </c>
      <c r="M252" s="34" t="str">
        <f aca="false">J252*F252</f>
        <v>#ERROR!</v>
      </c>
      <c r="N252" s="4"/>
    </row>
    <row r="253" customFormat="false" ht="25.5" hidden="false" customHeight="true" outlineLevel="0" collapsed="false">
      <c r="A253" s="30" t="s">
        <v>507</v>
      </c>
      <c r="B253" s="30" t="s">
        <v>508</v>
      </c>
      <c r="C253" s="31" t="s">
        <v>30</v>
      </c>
      <c r="D253" s="34" t="n">
        <v>62</v>
      </c>
      <c r="E253" s="34" t="str">
        <f aca="false">[1]CPUs!I2407</f>
        <v>#ERROR!</v>
      </c>
      <c r="F253" s="34" t="str">
        <f aca="false">[1]CPUs!J2413</f>
        <v>#ERROR!</v>
      </c>
      <c r="G253" s="34" t="str">
        <f aca="false">TRUNC(D253 * F253, 2)</f>
        <v>#ERROR!</v>
      </c>
      <c r="H253" s="34"/>
      <c r="I253" s="34" t="str">
        <f aca="false">[1]CPUs!O253</f>
        <v>#ERROR!</v>
      </c>
      <c r="J253" s="34" t="str">
        <f aca="false">H253+I253</f>
        <v>#ERROR!</v>
      </c>
      <c r="K253" s="34" t="str">
        <f aca="false">H253*F253</f>
        <v>#ERROR!</v>
      </c>
      <c r="L253" s="34" t="str">
        <f aca="false">I253*F253</f>
        <v>#ERROR!</v>
      </c>
      <c r="M253" s="34" t="str">
        <f aca="false">J253*F253</f>
        <v>#ERROR!</v>
      </c>
      <c r="N253" s="4"/>
    </row>
    <row r="254" customFormat="false" ht="25.5" hidden="false" customHeight="true" outlineLevel="0" collapsed="false">
      <c r="A254" s="30" t="s">
        <v>509</v>
      </c>
      <c r="B254" s="30" t="s">
        <v>510</v>
      </c>
      <c r="C254" s="31" t="s">
        <v>30</v>
      </c>
      <c r="D254" s="34" t="n">
        <v>12</v>
      </c>
      <c r="E254" s="34" t="str">
        <f aca="false">[1]CPUs!I2416</f>
        <v>#ERROR!</v>
      </c>
      <c r="F254" s="34" t="str">
        <f aca="false">[1]CPUs!J2422</f>
        <v>#ERROR!</v>
      </c>
      <c r="G254" s="34" t="str">
        <f aca="false">TRUNC(D254 * F254, 2)</f>
        <v>#ERROR!</v>
      </c>
      <c r="H254" s="34"/>
      <c r="I254" s="34" t="str">
        <f aca="false">[1]CPUs!O254</f>
        <v>#ERROR!</v>
      </c>
      <c r="J254" s="34" t="str">
        <f aca="false">H254+I254</f>
        <v>#ERROR!</v>
      </c>
      <c r="K254" s="34" t="str">
        <f aca="false">H254*F254</f>
        <v>#ERROR!</v>
      </c>
      <c r="L254" s="34" t="str">
        <f aca="false">I254*F254</f>
        <v>#ERROR!</v>
      </c>
      <c r="M254" s="34" t="str">
        <f aca="false">J254*F254</f>
        <v>#ERROR!</v>
      </c>
      <c r="N254" s="4"/>
    </row>
    <row r="255" customFormat="false" ht="25.5" hidden="false" customHeight="true" outlineLevel="0" collapsed="false">
      <c r="A255" s="30" t="s">
        <v>511</v>
      </c>
      <c r="B255" s="30" t="s">
        <v>512</v>
      </c>
      <c r="C255" s="31" t="s">
        <v>30</v>
      </c>
      <c r="D255" s="34" t="n">
        <v>1</v>
      </c>
      <c r="E255" s="34" t="str">
        <f aca="false">[1]CPUs!I2425</f>
        <v>#ERROR!</v>
      </c>
      <c r="F255" s="34" t="str">
        <f aca="false">[1]CPUs!J2431</f>
        <v>#ERROR!</v>
      </c>
      <c r="G255" s="34" t="str">
        <f aca="false">TRUNC(D255 * F255, 2)</f>
        <v>#ERROR!</v>
      </c>
      <c r="H255" s="34"/>
      <c r="I255" s="34" t="str">
        <f aca="false">[1]CPUs!O255</f>
        <v>#ERROR!</v>
      </c>
      <c r="J255" s="34" t="str">
        <f aca="false">H255+I255</f>
        <v>#ERROR!</v>
      </c>
      <c r="K255" s="34" t="str">
        <f aca="false">H255*F255</f>
        <v>#ERROR!</v>
      </c>
      <c r="L255" s="34" t="str">
        <f aca="false">I255*F255</f>
        <v>#ERROR!</v>
      </c>
      <c r="M255" s="34" t="str">
        <f aca="false">J255*F255</f>
        <v>#ERROR!</v>
      </c>
      <c r="N255" s="4"/>
    </row>
    <row r="256" customFormat="false" ht="25.5" hidden="false" customHeight="true" outlineLevel="0" collapsed="false">
      <c r="A256" s="30" t="s">
        <v>513</v>
      </c>
      <c r="B256" s="30" t="s">
        <v>514</v>
      </c>
      <c r="C256" s="31" t="s">
        <v>30</v>
      </c>
      <c r="D256" s="34" t="n">
        <v>6</v>
      </c>
      <c r="E256" s="34" t="str">
        <f aca="false">[1]CPUs!I2434</f>
        <v>#ERROR!</v>
      </c>
      <c r="F256" s="34" t="str">
        <f aca="false">[1]CPUs!J2440</f>
        <v>#ERROR!</v>
      </c>
      <c r="G256" s="34" t="str">
        <f aca="false">TRUNC(D256 * F256, 2)</f>
        <v>#ERROR!</v>
      </c>
      <c r="H256" s="34"/>
      <c r="I256" s="34" t="str">
        <f aca="false">[1]CPUs!O256</f>
        <v>#ERROR!</v>
      </c>
      <c r="J256" s="34" t="str">
        <f aca="false">H256+I256</f>
        <v>#ERROR!</v>
      </c>
      <c r="K256" s="34" t="str">
        <f aca="false">H256*F256</f>
        <v>#ERROR!</v>
      </c>
      <c r="L256" s="34" t="str">
        <f aca="false">I256*F256</f>
        <v>#ERROR!</v>
      </c>
      <c r="M256" s="34" t="str">
        <f aca="false">J256*F256</f>
        <v>#ERROR!</v>
      </c>
      <c r="N256" s="4"/>
    </row>
    <row r="257" customFormat="false" ht="25.5" hidden="false" customHeight="true" outlineLevel="0" collapsed="false">
      <c r="A257" s="30" t="s">
        <v>515</v>
      </c>
      <c r="B257" s="30" t="s">
        <v>516</v>
      </c>
      <c r="C257" s="31" t="s">
        <v>30</v>
      </c>
      <c r="D257" s="34" t="n">
        <v>1</v>
      </c>
      <c r="E257" s="34" t="str">
        <f aca="false">[1]CPUs!I2443</f>
        <v>#ERROR!</v>
      </c>
      <c r="F257" s="34" t="str">
        <f aca="false">[1]CPUs!J2449</f>
        <v>#ERROR!</v>
      </c>
      <c r="G257" s="34" t="str">
        <f aca="false">TRUNC(D257 * F257, 2)</f>
        <v>#ERROR!</v>
      </c>
      <c r="H257" s="34"/>
      <c r="I257" s="34" t="str">
        <f aca="false">[1]CPUs!O257</f>
        <v>#ERROR!</v>
      </c>
      <c r="J257" s="34" t="str">
        <f aca="false">H257+I257</f>
        <v>#ERROR!</v>
      </c>
      <c r="K257" s="34" t="str">
        <f aca="false">H257*F257</f>
        <v>#ERROR!</v>
      </c>
      <c r="L257" s="34" t="str">
        <f aca="false">I257*F257</f>
        <v>#ERROR!</v>
      </c>
      <c r="M257" s="34" t="str">
        <f aca="false">J257*F257</f>
        <v>#ERROR!</v>
      </c>
      <c r="N257" s="4"/>
    </row>
    <row r="258" customFormat="false" ht="25.5" hidden="false" customHeight="true" outlineLevel="0" collapsed="false">
      <c r="A258" s="30" t="s">
        <v>517</v>
      </c>
      <c r="B258" s="30" t="s">
        <v>518</v>
      </c>
      <c r="C258" s="31" t="s">
        <v>30</v>
      </c>
      <c r="D258" s="34" t="n">
        <v>2</v>
      </c>
      <c r="E258" s="34" t="str">
        <f aca="false">[1]CPUs!I2452</f>
        <v>#ERROR!</v>
      </c>
      <c r="F258" s="34" t="str">
        <f aca="false">[1]CPUs!J2458</f>
        <v>#ERROR!</v>
      </c>
      <c r="G258" s="34" t="str">
        <f aca="false">TRUNC(D258 * F258, 2)</f>
        <v>#ERROR!</v>
      </c>
      <c r="H258" s="34"/>
      <c r="I258" s="34" t="str">
        <f aca="false">[1]CPUs!O258</f>
        <v>#ERROR!</v>
      </c>
      <c r="J258" s="34" t="str">
        <f aca="false">H258+I258</f>
        <v>#ERROR!</v>
      </c>
      <c r="K258" s="34" t="str">
        <f aca="false">H258*F258</f>
        <v>#ERROR!</v>
      </c>
      <c r="L258" s="34" t="str">
        <f aca="false">I258*F258</f>
        <v>#ERROR!</v>
      </c>
      <c r="M258" s="34" t="str">
        <f aca="false">J258*F258</f>
        <v>#ERROR!</v>
      </c>
      <c r="N258" s="4"/>
    </row>
    <row r="259" customFormat="false" ht="25.5" hidden="false" customHeight="true" outlineLevel="0" collapsed="false">
      <c r="A259" s="30" t="s">
        <v>519</v>
      </c>
      <c r="B259" s="30" t="s">
        <v>520</v>
      </c>
      <c r="C259" s="31" t="s">
        <v>30</v>
      </c>
      <c r="D259" s="34" t="n">
        <v>79</v>
      </c>
      <c r="E259" s="34" t="str">
        <f aca="false">[1]CPUs!I2461</f>
        <v>#ERROR!</v>
      </c>
      <c r="F259" s="34" t="str">
        <f aca="false">[1]CPUs!J2467</f>
        <v>#ERROR!</v>
      </c>
      <c r="G259" s="34" t="str">
        <f aca="false">TRUNC(D259 * F259, 2)</f>
        <v>#ERROR!</v>
      </c>
      <c r="H259" s="34"/>
      <c r="I259" s="34" t="str">
        <f aca="false">[1]CPUs!O259</f>
        <v>#ERROR!</v>
      </c>
      <c r="J259" s="34" t="str">
        <f aca="false">H259+I259</f>
        <v>#ERROR!</v>
      </c>
      <c r="K259" s="34" t="str">
        <f aca="false">H259*F259</f>
        <v>#ERROR!</v>
      </c>
      <c r="L259" s="34" t="str">
        <f aca="false">I259*F259</f>
        <v>#ERROR!</v>
      </c>
      <c r="M259" s="34" t="str">
        <f aca="false">J259*F259</f>
        <v>#ERROR!</v>
      </c>
      <c r="N259" s="4"/>
    </row>
    <row r="260" customFormat="false" ht="39" hidden="false" customHeight="true" outlineLevel="0" collapsed="false">
      <c r="A260" s="30" t="s">
        <v>521</v>
      </c>
      <c r="B260" s="30" t="s">
        <v>522</v>
      </c>
      <c r="C260" s="31" t="s">
        <v>30</v>
      </c>
      <c r="D260" s="34" t="n">
        <v>1</v>
      </c>
      <c r="E260" s="34" t="str">
        <f aca="false">[1]CPUs!I2470</f>
        <v>#ERROR!</v>
      </c>
      <c r="F260" s="34" t="str">
        <f aca="false">[1]CPUs!J2476</f>
        <v>#ERROR!</v>
      </c>
      <c r="G260" s="34" t="str">
        <f aca="false">TRUNC(D260 * F260, 2)</f>
        <v>#ERROR!</v>
      </c>
      <c r="H260" s="34"/>
      <c r="I260" s="34" t="str">
        <f aca="false">[1]CPUs!O260</f>
        <v>#ERROR!</v>
      </c>
      <c r="J260" s="34" t="str">
        <f aca="false">H260+I260</f>
        <v>#ERROR!</v>
      </c>
      <c r="K260" s="34" t="str">
        <f aca="false">H260*F260</f>
        <v>#ERROR!</v>
      </c>
      <c r="L260" s="34" t="str">
        <f aca="false">I260*F260</f>
        <v>#ERROR!</v>
      </c>
      <c r="M260" s="34" t="str">
        <f aca="false">J260*F260</f>
        <v>#ERROR!</v>
      </c>
      <c r="N260" s="4"/>
    </row>
    <row r="261" customFormat="false" ht="25.5" hidden="false" customHeight="true" outlineLevel="0" collapsed="false">
      <c r="A261" s="30" t="s">
        <v>523</v>
      </c>
      <c r="B261" s="30" t="s">
        <v>524</v>
      </c>
      <c r="C261" s="31" t="s">
        <v>30</v>
      </c>
      <c r="D261" s="34" t="n">
        <v>2</v>
      </c>
      <c r="E261" s="34" t="str">
        <f aca="false">[1]CPUs!I2480</f>
        <v>#ERROR!</v>
      </c>
      <c r="F261" s="34" t="str">
        <f aca="false">[1]CPUs!J2483</f>
        <v>#ERROR!</v>
      </c>
      <c r="G261" s="34" t="str">
        <f aca="false">TRUNC(D261 * F261, 2)</f>
        <v>#ERROR!</v>
      </c>
      <c r="H261" s="34"/>
      <c r="I261" s="34" t="str">
        <f aca="false">[1]CPUs!O261</f>
        <v>#ERROR!</v>
      </c>
      <c r="J261" s="34" t="str">
        <f aca="false">H261+I261</f>
        <v>#ERROR!</v>
      </c>
      <c r="K261" s="34" t="str">
        <f aca="false">H261*F261</f>
        <v>#ERROR!</v>
      </c>
      <c r="L261" s="34" t="str">
        <f aca="false">I261*F261</f>
        <v>#ERROR!</v>
      </c>
      <c r="M261" s="34" t="str">
        <f aca="false">J261*F261</f>
        <v>#ERROR!</v>
      </c>
      <c r="N261" s="4"/>
    </row>
    <row r="262" customFormat="false" ht="25.5" hidden="false" customHeight="true" outlineLevel="0" collapsed="false">
      <c r="A262" s="30" t="s">
        <v>525</v>
      </c>
      <c r="B262" s="30" t="s">
        <v>526</v>
      </c>
      <c r="C262" s="31" t="s">
        <v>30</v>
      </c>
      <c r="D262" s="34" t="n">
        <v>7</v>
      </c>
      <c r="E262" s="34" t="str">
        <f aca="false">[1]CPUs!I2486</f>
        <v>#ERROR!</v>
      </c>
      <c r="F262" s="34" t="str">
        <f aca="false">[1]CPUs!J2489</f>
        <v>#ERROR!</v>
      </c>
      <c r="G262" s="34" t="str">
        <f aca="false">TRUNC(D262 * F262, 2)</f>
        <v>#ERROR!</v>
      </c>
      <c r="H262" s="34"/>
      <c r="I262" s="34" t="str">
        <f aca="false">[1]CPUs!O262</f>
        <v>#ERROR!</v>
      </c>
      <c r="J262" s="34" t="str">
        <f aca="false">H262+I262</f>
        <v>#ERROR!</v>
      </c>
      <c r="K262" s="34" t="str">
        <f aca="false">H262*F262</f>
        <v>#ERROR!</v>
      </c>
      <c r="L262" s="34" t="str">
        <f aca="false">I262*F262</f>
        <v>#ERROR!</v>
      </c>
      <c r="M262" s="34" t="str">
        <f aca="false">J262*F262</f>
        <v>#ERROR!</v>
      </c>
      <c r="N262" s="4"/>
    </row>
    <row r="263" customFormat="false" ht="25.5" hidden="false" customHeight="true" outlineLevel="0" collapsed="false">
      <c r="A263" s="30" t="s">
        <v>527</v>
      </c>
      <c r="B263" s="30" t="s">
        <v>528</v>
      </c>
      <c r="C263" s="31" t="s">
        <v>30</v>
      </c>
      <c r="D263" s="34" t="n">
        <v>13</v>
      </c>
      <c r="E263" s="34" t="str">
        <f aca="false">[1]CPUs!I2493</f>
        <v>#ERROR!</v>
      </c>
      <c r="F263" s="34" t="str">
        <f aca="false">[1]CPUs!J2497</f>
        <v>#ERROR!</v>
      </c>
      <c r="G263" s="34" t="str">
        <f aca="false">TRUNC(D263 * F263, 2)</f>
        <v>#ERROR!</v>
      </c>
      <c r="H263" s="34"/>
      <c r="I263" s="34" t="str">
        <f aca="false">[1]CPUs!O263</f>
        <v>#ERROR!</v>
      </c>
      <c r="J263" s="34" t="str">
        <f aca="false">H263+I263</f>
        <v>#ERROR!</v>
      </c>
      <c r="K263" s="34" t="str">
        <f aca="false">H263*F263</f>
        <v>#ERROR!</v>
      </c>
      <c r="L263" s="34" t="str">
        <f aca="false">I263*F263</f>
        <v>#ERROR!</v>
      </c>
      <c r="M263" s="34" t="str">
        <f aca="false">J263*F263</f>
        <v>#ERROR!</v>
      </c>
      <c r="N263" s="4"/>
    </row>
    <row r="264" customFormat="false" ht="24" hidden="false" customHeight="true" outlineLevel="0" collapsed="false">
      <c r="A264" s="30" t="s">
        <v>529</v>
      </c>
      <c r="B264" s="30" t="s">
        <v>530</v>
      </c>
      <c r="C264" s="31" t="s">
        <v>30</v>
      </c>
      <c r="D264" s="34" t="n">
        <v>7</v>
      </c>
      <c r="E264" s="34" t="str">
        <f aca="false">[1]CPUs!I2500</f>
        <v>#ERROR!</v>
      </c>
      <c r="F264" s="34" t="str">
        <f aca="false">[1]CPUs!J2504</f>
        <v>#ERROR!</v>
      </c>
      <c r="G264" s="34" t="str">
        <f aca="false">TRUNC(D264 * F264, 2)</f>
        <v>#ERROR!</v>
      </c>
      <c r="H264" s="34"/>
      <c r="I264" s="34" t="str">
        <f aca="false">[1]CPUs!O264</f>
        <v>#ERROR!</v>
      </c>
      <c r="J264" s="34" t="str">
        <f aca="false">H264+I264</f>
        <v>#ERROR!</v>
      </c>
      <c r="K264" s="34" t="str">
        <f aca="false">H264*F264</f>
        <v>#ERROR!</v>
      </c>
      <c r="L264" s="34" t="str">
        <f aca="false">I264*F264</f>
        <v>#ERROR!</v>
      </c>
      <c r="M264" s="34" t="str">
        <f aca="false">J264*F264</f>
        <v>#ERROR!</v>
      </c>
      <c r="N264" s="4"/>
    </row>
    <row r="265" customFormat="false" ht="24" hidden="false" customHeight="true" outlineLevel="0" collapsed="false">
      <c r="A265" s="35" t="s">
        <v>531</v>
      </c>
      <c r="B265" s="35" t="s">
        <v>532</v>
      </c>
      <c r="C265" s="35"/>
      <c r="D265" s="39"/>
      <c r="E265" s="38"/>
      <c r="F265" s="38"/>
      <c r="G265" s="39" t="str">
        <f aca="false">SUM(G266:G272)</f>
        <v>#ERROR!</v>
      </c>
      <c r="H265" s="39"/>
      <c r="I265" s="38"/>
      <c r="J265" s="39"/>
      <c r="K265" s="39" t="str">
        <f aca="false">SUM(K266:K272)</f>
        <v>#ERROR!</v>
      </c>
      <c r="L265" s="39" t="str">
        <f aca="false">SUM(L266:L272)</f>
        <v>#ERROR!</v>
      </c>
      <c r="M265" s="39" t="str">
        <f aca="false">SUM(M266:M272)</f>
        <v>#ERROR!</v>
      </c>
      <c r="N265" s="4"/>
    </row>
    <row r="266" customFormat="false" ht="51.75" hidden="false" customHeight="true" outlineLevel="0" collapsed="false">
      <c r="A266" s="30" t="s">
        <v>533</v>
      </c>
      <c r="B266" s="30" t="s">
        <v>534</v>
      </c>
      <c r="C266" s="31" t="s">
        <v>48</v>
      </c>
      <c r="D266" s="34" t="n">
        <v>90.6</v>
      </c>
      <c r="E266" s="34" t="str">
        <f aca="false">[1]CPUs!I2507</f>
        <v>#ERROR!</v>
      </c>
      <c r="F266" s="34" t="str">
        <f aca="false">[1]CPUs!J2513</f>
        <v>#ERROR!</v>
      </c>
      <c r="G266" s="34" t="str">
        <f aca="false">TRUNC(D266 * F266, 2)</f>
        <v>#ERROR!</v>
      </c>
      <c r="H266" s="34"/>
      <c r="I266" s="34" t="str">
        <f aca="false">[1]CPUs!O266</f>
        <v>#ERROR!</v>
      </c>
      <c r="J266" s="34" t="str">
        <f aca="false">H266+I266</f>
        <v>#ERROR!</v>
      </c>
      <c r="K266" s="34" t="str">
        <f aca="false">H266*F266</f>
        <v>#ERROR!</v>
      </c>
      <c r="L266" s="34" t="str">
        <f aca="false">I266*F266</f>
        <v>#ERROR!</v>
      </c>
      <c r="M266" s="34" t="str">
        <f aca="false">J266*F266</f>
        <v>#ERROR!</v>
      </c>
      <c r="N266" s="4"/>
    </row>
    <row r="267" customFormat="false" ht="51.75" hidden="false" customHeight="true" outlineLevel="0" collapsed="false">
      <c r="A267" s="30" t="s">
        <v>535</v>
      </c>
      <c r="B267" s="30" t="s">
        <v>536</v>
      </c>
      <c r="C267" s="31" t="s">
        <v>48</v>
      </c>
      <c r="D267" s="34" t="n">
        <v>278.1</v>
      </c>
      <c r="E267" s="34" t="str">
        <f aca="false">[1]CPUs!I2516</f>
        <v>#ERROR!</v>
      </c>
      <c r="F267" s="34" t="str">
        <f aca="false">[1]CPUs!J2522</f>
        <v>#ERROR!</v>
      </c>
      <c r="G267" s="34" t="str">
        <f aca="false">TRUNC(D267 * F267, 2)</f>
        <v>#ERROR!</v>
      </c>
      <c r="H267" s="34"/>
      <c r="I267" s="34" t="str">
        <f aca="false">[1]CPUs!O267</f>
        <v>#ERROR!</v>
      </c>
      <c r="J267" s="34" t="str">
        <f aca="false">H267+I267</f>
        <v>#ERROR!</v>
      </c>
      <c r="K267" s="34" t="str">
        <f aca="false">H267*F267</f>
        <v>#ERROR!</v>
      </c>
      <c r="L267" s="34" t="str">
        <f aca="false">I267*F267</f>
        <v>#ERROR!</v>
      </c>
      <c r="M267" s="34" t="str">
        <f aca="false">J267*F267</f>
        <v>#ERROR!</v>
      </c>
      <c r="N267" s="4"/>
    </row>
    <row r="268" customFormat="false" ht="51.75" hidden="false" customHeight="true" outlineLevel="0" collapsed="false">
      <c r="A268" s="30" t="s">
        <v>537</v>
      </c>
      <c r="B268" s="30" t="s">
        <v>538</v>
      </c>
      <c r="C268" s="31" t="s">
        <v>48</v>
      </c>
      <c r="D268" s="34" t="n">
        <v>42.3</v>
      </c>
      <c r="E268" s="34" t="str">
        <f aca="false">[1]CPUs!I2525</f>
        <v>#ERROR!</v>
      </c>
      <c r="F268" s="34" t="str">
        <f aca="false">[1]CPUs!J2531</f>
        <v>#ERROR!</v>
      </c>
      <c r="G268" s="34" t="str">
        <f aca="false">TRUNC(D268 * F268, 2)</f>
        <v>#ERROR!</v>
      </c>
      <c r="H268" s="34"/>
      <c r="I268" s="34" t="str">
        <f aca="false">[1]CPUs!O268</f>
        <v>#ERROR!</v>
      </c>
      <c r="J268" s="34" t="str">
        <f aca="false">H268+I268</f>
        <v>#ERROR!</v>
      </c>
      <c r="K268" s="34" t="str">
        <f aca="false">H268*F268</f>
        <v>#ERROR!</v>
      </c>
      <c r="L268" s="34" t="str">
        <f aca="false">I268*F268</f>
        <v>#ERROR!</v>
      </c>
      <c r="M268" s="34" t="str">
        <f aca="false">J268*F268</f>
        <v>#ERROR!</v>
      </c>
      <c r="N268" s="4"/>
    </row>
    <row r="269" customFormat="false" ht="51.75" hidden="false" customHeight="true" outlineLevel="0" collapsed="false">
      <c r="A269" s="30" t="s">
        <v>539</v>
      </c>
      <c r="B269" s="30" t="s">
        <v>540</v>
      </c>
      <c r="C269" s="31" t="s">
        <v>48</v>
      </c>
      <c r="D269" s="34" t="n">
        <v>613.3</v>
      </c>
      <c r="E269" s="34" t="str">
        <f aca="false">[1]CPUs!I2534</f>
        <v>#ERROR!</v>
      </c>
      <c r="F269" s="34" t="str">
        <f aca="false">[1]CPUs!J2540</f>
        <v>#ERROR!</v>
      </c>
      <c r="G269" s="34" t="str">
        <f aca="false">TRUNC(D269 * F269, 2)</f>
        <v>#ERROR!</v>
      </c>
      <c r="H269" s="34"/>
      <c r="I269" s="34" t="str">
        <f aca="false">[1]CPUs!O269</f>
        <v>#ERROR!</v>
      </c>
      <c r="J269" s="34" t="str">
        <f aca="false">H269+I269</f>
        <v>#ERROR!</v>
      </c>
      <c r="K269" s="34" t="str">
        <f aca="false">H269*F269</f>
        <v>#ERROR!</v>
      </c>
      <c r="L269" s="34" t="str">
        <f aca="false">I269*F269</f>
        <v>#ERROR!</v>
      </c>
      <c r="M269" s="34" t="str">
        <f aca="false">J269*F269</f>
        <v>#ERROR!</v>
      </c>
      <c r="N269" s="4"/>
    </row>
    <row r="270" customFormat="false" ht="51.75" hidden="false" customHeight="true" outlineLevel="0" collapsed="false">
      <c r="A270" s="30" t="s">
        <v>541</v>
      </c>
      <c r="B270" s="30" t="s">
        <v>542</v>
      </c>
      <c r="C270" s="31" t="s">
        <v>48</v>
      </c>
      <c r="D270" s="34" t="n">
        <v>19.8</v>
      </c>
      <c r="E270" s="34" t="str">
        <f aca="false">[1]CPUs!I2543</f>
        <v>#ERROR!</v>
      </c>
      <c r="F270" s="34" t="str">
        <f aca="false">[1]CPUs!J2549</f>
        <v>#ERROR!</v>
      </c>
      <c r="G270" s="34" t="str">
        <f aca="false">TRUNC(D270 * F270, 2)</f>
        <v>#ERROR!</v>
      </c>
      <c r="H270" s="34"/>
      <c r="I270" s="34" t="str">
        <f aca="false">[1]CPUs!O270</f>
        <v>#ERROR!</v>
      </c>
      <c r="J270" s="34" t="str">
        <f aca="false">H270+I270</f>
        <v>#ERROR!</v>
      </c>
      <c r="K270" s="34" t="str">
        <f aca="false">H270*F270</f>
        <v>#ERROR!</v>
      </c>
      <c r="L270" s="34" t="str">
        <f aca="false">I270*F270</f>
        <v>#ERROR!</v>
      </c>
      <c r="M270" s="34" t="str">
        <f aca="false">J270*F270</f>
        <v>#ERROR!</v>
      </c>
      <c r="N270" s="4"/>
    </row>
    <row r="271" customFormat="false" ht="51.75" hidden="false" customHeight="true" outlineLevel="0" collapsed="false">
      <c r="A271" s="30" t="s">
        <v>543</v>
      </c>
      <c r="B271" s="30" t="s">
        <v>544</v>
      </c>
      <c r="C271" s="31" t="s">
        <v>48</v>
      </c>
      <c r="D271" s="34" t="n">
        <v>1090.8</v>
      </c>
      <c r="E271" s="34" t="str">
        <f aca="false">[1]CPUs!I2552</f>
        <v>#ERROR!</v>
      </c>
      <c r="F271" s="34" t="str">
        <f aca="false">[1]CPUs!J2558</f>
        <v>#ERROR!</v>
      </c>
      <c r="G271" s="34" t="str">
        <f aca="false">TRUNC(D271 * F271, 2)</f>
        <v>#ERROR!</v>
      </c>
      <c r="H271" s="34"/>
      <c r="I271" s="34" t="str">
        <f aca="false">[1]CPUs!O271</f>
        <v>#ERROR!</v>
      </c>
      <c r="J271" s="34" t="str">
        <f aca="false">H271+I271</f>
        <v>#ERROR!</v>
      </c>
      <c r="K271" s="34" t="str">
        <f aca="false">H271*F271</f>
        <v>#ERROR!</v>
      </c>
      <c r="L271" s="34" t="str">
        <f aca="false">I271*F271</f>
        <v>#ERROR!</v>
      </c>
      <c r="M271" s="34" t="str">
        <f aca="false">J271*F271</f>
        <v>#ERROR!</v>
      </c>
      <c r="N271" s="4"/>
    </row>
    <row r="272" customFormat="false" ht="51.75" hidden="false" customHeight="true" outlineLevel="0" collapsed="false">
      <c r="A272" s="30" t="s">
        <v>545</v>
      </c>
      <c r="B272" s="30" t="s">
        <v>546</v>
      </c>
      <c r="C272" s="31" t="s">
        <v>48</v>
      </c>
      <c r="D272" s="34" t="n">
        <v>389.7</v>
      </c>
      <c r="E272" s="34" t="str">
        <f aca="false">[1]CPUs!I2561</f>
        <v>#ERROR!</v>
      </c>
      <c r="F272" s="34" t="str">
        <f aca="false">[1]CPUs!J2567</f>
        <v>#ERROR!</v>
      </c>
      <c r="G272" s="34" t="str">
        <f aca="false">TRUNC(D272 * F272, 2)</f>
        <v>#ERROR!</v>
      </c>
      <c r="H272" s="34"/>
      <c r="I272" s="34" t="str">
        <f aca="false">[1]CPUs!O272</f>
        <v>#ERROR!</v>
      </c>
      <c r="J272" s="34" t="str">
        <f aca="false">H272+I272</f>
        <v>#ERROR!</v>
      </c>
      <c r="K272" s="34" t="str">
        <f aca="false">H272*F272</f>
        <v>#ERROR!</v>
      </c>
      <c r="L272" s="34" t="str">
        <f aca="false">I272*F272</f>
        <v>#ERROR!</v>
      </c>
      <c r="M272" s="34" t="str">
        <f aca="false">J272*F272</f>
        <v>#ERROR!</v>
      </c>
      <c r="N272" s="4"/>
    </row>
    <row r="273" customFormat="false" ht="24" hidden="false" customHeight="true" outlineLevel="0" collapsed="false">
      <c r="A273" s="35" t="s">
        <v>547</v>
      </c>
      <c r="B273" s="35" t="s">
        <v>548</v>
      </c>
      <c r="C273" s="35"/>
      <c r="D273" s="39"/>
      <c r="E273" s="38"/>
      <c r="F273" s="38"/>
      <c r="G273" s="39" t="str">
        <f aca="false">SUM(G274:G284)</f>
        <v>#ERROR!</v>
      </c>
      <c r="H273" s="39"/>
      <c r="I273" s="38"/>
      <c r="J273" s="39"/>
      <c r="K273" s="39" t="str">
        <f aca="false">SUM(K274:K284)</f>
        <v>#ERROR!</v>
      </c>
      <c r="L273" s="39" t="str">
        <f aca="false">SUM(L274:L284)</f>
        <v>#ERROR!</v>
      </c>
      <c r="M273" s="39" t="str">
        <f aca="false">SUM(M274:M284)</f>
        <v>#ERROR!</v>
      </c>
      <c r="N273" s="4"/>
    </row>
    <row r="274" customFormat="false" ht="51.75" hidden="false" customHeight="true" outlineLevel="0" collapsed="false">
      <c r="A274" s="30" t="s">
        <v>549</v>
      </c>
      <c r="B274" s="30" t="s">
        <v>550</v>
      </c>
      <c r="C274" s="31" t="s">
        <v>30</v>
      </c>
      <c r="D274" s="34" t="n">
        <v>678</v>
      </c>
      <c r="E274" s="34" t="str">
        <f aca="false">[1]CPUs!I2570</f>
        <v>#ERROR!</v>
      </c>
      <c r="F274" s="34" t="str">
        <f aca="false">[1]CPUs!J2575</f>
        <v>#ERROR!</v>
      </c>
      <c r="G274" s="34" t="str">
        <f aca="false">TRUNC(D274 * F274, 2)</f>
        <v>#ERROR!</v>
      </c>
      <c r="H274" s="34"/>
      <c r="I274" s="34" t="str">
        <f aca="false">[1]CPUs!O274</f>
        <v>#ERROR!</v>
      </c>
      <c r="J274" s="34" t="str">
        <f aca="false">H274+I274</f>
        <v>#ERROR!</v>
      </c>
      <c r="K274" s="34" t="str">
        <f aca="false">H274*F274</f>
        <v>#ERROR!</v>
      </c>
      <c r="L274" s="34" t="str">
        <f aca="false">I274*F274</f>
        <v>#ERROR!</v>
      </c>
      <c r="M274" s="34" t="str">
        <f aca="false">J274*F274</f>
        <v>#ERROR!</v>
      </c>
      <c r="N274" s="4"/>
    </row>
    <row r="275" customFormat="false" ht="39" hidden="false" customHeight="true" outlineLevel="0" collapsed="false">
      <c r="A275" s="30" t="s">
        <v>551</v>
      </c>
      <c r="B275" s="30" t="s">
        <v>552</v>
      </c>
      <c r="C275" s="31" t="s">
        <v>30</v>
      </c>
      <c r="D275" s="34" t="n">
        <v>12</v>
      </c>
      <c r="E275" s="34" t="str">
        <f aca="false">[1]CPUs!I2578</f>
        <v>#ERROR!</v>
      </c>
      <c r="F275" s="34" t="str">
        <f aca="false">[1]CPUs!J2584</f>
        <v>#ERROR!</v>
      </c>
      <c r="G275" s="34" t="str">
        <f aca="false">TRUNC(D275 * F275, 2)</f>
        <v>#ERROR!</v>
      </c>
      <c r="H275" s="34"/>
      <c r="I275" s="34" t="str">
        <f aca="false">[1]CPUs!O275</f>
        <v>#ERROR!</v>
      </c>
      <c r="J275" s="34" t="str">
        <f aca="false">H275+I275</f>
        <v>#ERROR!</v>
      </c>
      <c r="K275" s="34" t="str">
        <f aca="false">H275*F275</f>
        <v>#ERROR!</v>
      </c>
      <c r="L275" s="34" t="str">
        <f aca="false">I275*F275</f>
        <v>#ERROR!</v>
      </c>
      <c r="M275" s="34" t="str">
        <f aca="false">J275*F275</f>
        <v>#ERROR!</v>
      </c>
      <c r="N275" s="4"/>
    </row>
    <row r="276" customFormat="false" ht="39" hidden="false" customHeight="true" outlineLevel="0" collapsed="false">
      <c r="A276" s="30" t="s">
        <v>553</v>
      </c>
      <c r="B276" s="30" t="s">
        <v>552</v>
      </c>
      <c r="C276" s="31" t="s">
        <v>30</v>
      </c>
      <c r="D276" s="34" t="n">
        <v>55</v>
      </c>
      <c r="E276" s="34" t="str">
        <f aca="false">[1]CPUs!I2578</f>
        <v>#ERROR!</v>
      </c>
      <c r="F276" s="34" t="str">
        <f aca="false">[1]CPUs!J2584</f>
        <v>#ERROR!</v>
      </c>
      <c r="G276" s="34" t="str">
        <f aca="false">TRUNC(D276 * F276, 2)</f>
        <v>#ERROR!</v>
      </c>
      <c r="H276" s="34"/>
      <c r="I276" s="34" t="str">
        <f aca="false">[1]CPUs!O276</f>
        <v>#ERROR!</v>
      </c>
      <c r="J276" s="34" t="str">
        <f aca="false">H276+I276</f>
        <v>#ERROR!</v>
      </c>
      <c r="K276" s="34" t="str">
        <f aca="false">H276*F276</f>
        <v>#ERROR!</v>
      </c>
      <c r="L276" s="34" t="str">
        <f aca="false">I276*F276</f>
        <v>#ERROR!</v>
      </c>
      <c r="M276" s="34" t="str">
        <f aca="false">J276*F276</f>
        <v>#ERROR!</v>
      </c>
      <c r="N276" s="4"/>
    </row>
    <row r="277" customFormat="false" ht="39" hidden="false" customHeight="true" outlineLevel="0" collapsed="false">
      <c r="A277" s="30" t="s">
        <v>554</v>
      </c>
      <c r="B277" s="30" t="s">
        <v>555</v>
      </c>
      <c r="C277" s="31" t="s">
        <v>30</v>
      </c>
      <c r="D277" s="34" t="n">
        <v>3</v>
      </c>
      <c r="E277" s="34" t="str">
        <f aca="false">[1]CPUs!I2587</f>
        <v>#ERROR!</v>
      </c>
      <c r="F277" s="34" t="str">
        <f aca="false">[1]CPUs!J2593</f>
        <v>#ERROR!</v>
      </c>
      <c r="G277" s="34" t="str">
        <f aca="false">TRUNC(D277 * F277, 2)</f>
        <v>#ERROR!</v>
      </c>
      <c r="H277" s="34"/>
      <c r="I277" s="34" t="str">
        <f aca="false">[1]CPUs!O277</f>
        <v>#ERROR!</v>
      </c>
      <c r="J277" s="34" t="str">
        <f aca="false">H277+I277</f>
        <v>#ERROR!</v>
      </c>
      <c r="K277" s="34" t="str">
        <f aca="false">H277*F277</f>
        <v>#ERROR!</v>
      </c>
      <c r="L277" s="34" t="str">
        <f aca="false">I277*F277</f>
        <v>#ERROR!</v>
      </c>
      <c r="M277" s="34" t="str">
        <f aca="false">J277*F277</f>
        <v>#ERROR!</v>
      </c>
      <c r="N277" s="4"/>
    </row>
    <row r="278" customFormat="false" ht="39" hidden="false" customHeight="true" outlineLevel="0" collapsed="false">
      <c r="A278" s="30" t="s">
        <v>556</v>
      </c>
      <c r="B278" s="30" t="s">
        <v>557</v>
      </c>
      <c r="C278" s="31" t="s">
        <v>30</v>
      </c>
      <c r="D278" s="34" t="n">
        <v>13</v>
      </c>
      <c r="E278" s="34" t="str">
        <f aca="false">[1]CPUs!I2596</f>
        <v>#ERROR!</v>
      </c>
      <c r="F278" s="34" t="str">
        <f aca="false">[1]CPUs!J2602</f>
        <v>#ERROR!</v>
      </c>
      <c r="G278" s="34" t="str">
        <f aca="false">TRUNC(D278 * F278, 2)</f>
        <v>#ERROR!</v>
      </c>
      <c r="H278" s="34"/>
      <c r="I278" s="34" t="str">
        <f aca="false">[1]CPUs!O278</f>
        <v>#ERROR!</v>
      </c>
      <c r="J278" s="34" t="str">
        <f aca="false">H278+I278</f>
        <v>#ERROR!</v>
      </c>
      <c r="K278" s="34" t="str">
        <f aca="false">H278*F278</f>
        <v>#ERROR!</v>
      </c>
      <c r="L278" s="34" t="str">
        <f aca="false">I278*F278</f>
        <v>#ERROR!</v>
      </c>
      <c r="M278" s="34" t="str">
        <f aca="false">J278*F278</f>
        <v>#ERROR!</v>
      </c>
      <c r="N278" s="4"/>
    </row>
    <row r="279" customFormat="false" ht="39" hidden="false" customHeight="true" outlineLevel="0" collapsed="false">
      <c r="A279" s="30" t="s">
        <v>558</v>
      </c>
      <c r="B279" s="30" t="s">
        <v>559</v>
      </c>
      <c r="C279" s="31" t="s">
        <v>30</v>
      </c>
      <c r="D279" s="34" t="n">
        <v>80</v>
      </c>
      <c r="E279" s="34" t="str">
        <f aca="false">[1]CPUs!I2605</f>
        <v>#ERROR!</v>
      </c>
      <c r="F279" s="34" t="str">
        <f aca="false">[1]CPUs!J2611</f>
        <v>#ERROR!</v>
      </c>
      <c r="G279" s="34" t="str">
        <f aca="false">TRUNC(D279 * F279, 2)</f>
        <v>#ERROR!</v>
      </c>
      <c r="H279" s="34"/>
      <c r="I279" s="34" t="str">
        <f aca="false">[1]CPUs!O279</f>
        <v>#ERROR!</v>
      </c>
      <c r="J279" s="34" t="str">
        <f aca="false">H279+I279</f>
        <v>#ERROR!</v>
      </c>
      <c r="K279" s="34" t="str">
        <f aca="false">H279*F279</f>
        <v>#ERROR!</v>
      </c>
      <c r="L279" s="34" t="str">
        <f aca="false">I279*F279</f>
        <v>#ERROR!</v>
      </c>
      <c r="M279" s="34" t="str">
        <f aca="false">J279*F279</f>
        <v>#ERROR!</v>
      </c>
      <c r="N279" s="4"/>
    </row>
    <row r="280" customFormat="false" ht="25.5" hidden="false" customHeight="true" outlineLevel="0" collapsed="false">
      <c r="A280" s="30" t="s">
        <v>560</v>
      </c>
      <c r="B280" s="30" t="s">
        <v>561</v>
      </c>
      <c r="C280" s="31" t="s">
        <v>30</v>
      </c>
      <c r="D280" s="34" t="n">
        <v>4</v>
      </c>
      <c r="E280" s="34" t="str">
        <f aca="false">[1]CPUs!I2614</f>
        <v>#ERROR!</v>
      </c>
      <c r="F280" s="34" t="str">
        <f aca="false">[1]CPUs!J2620</f>
        <v>#ERROR!</v>
      </c>
      <c r="G280" s="34" t="str">
        <f aca="false">TRUNC(D280 * F280, 2)</f>
        <v>#ERROR!</v>
      </c>
      <c r="H280" s="34"/>
      <c r="I280" s="34" t="str">
        <f aca="false">[1]CPUs!O280</f>
        <v>#ERROR!</v>
      </c>
      <c r="J280" s="34" t="str">
        <f aca="false">H280+I280</f>
        <v>#ERROR!</v>
      </c>
      <c r="K280" s="34" t="str">
        <f aca="false">H280*F280</f>
        <v>#ERROR!</v>
      </c>
      <c r="L280" s="34" t="str">
        <f aca="false">I280*F280</f>
        <v>#ERROR!</v>
      </c>
      <c r="M280" s="34" t="str">
        <f aca="false">J280*F280</f>
        <v>#ERROR!</v>
      </c>
      <c r="N280" s="4"/>
    </row>
    <row r="281" customFormat="false" ht="39" hidden="false" customHeight="true" outlineLevel="0" collapsed="false">
      <c r="A281" s="30" t="s">
        <v>562</v>
      </c>
      <c r="B281" s="30" t="s">
        <v>563</v>
      </c>
      <c r="C281" s="31" t="s">
        <v>30</v>
      </c>
      <c r="D281" s="34" t="n">
        <v>28</v>
      </c>
      <c r="E281" s="34" t="str">
        <f aca="false">[1]CPUs!I2623</f>
        <v>#ERROR!</v>
      </c>
      <c r="F281" s="34" t="str">
        <f aca="false">[1]CPUs!J2628</f>
        <v>#ERROR!</v>
      </c>
      <c r="G281" s="34" t="str">
        <f aca="false">TRUNC(D281 * F281, 2)</f>
        <v>#ERROR!</v>
      </c>
      <c r="H281" s="34"/>
      <c r="I281" s="34" t="str">
        <f aca="false">[1]CPUs!O281</f>
        <v>#ERROR!</v>
      </c>
      <c r="J281" s="34" t="str">
        <f aca="false">H281+I281</f>
        <v>#ERROR!</v>
      </c>
      <c r="K281" s="34" t="str">
        <f aca="false">H281*F281</f>
        <v>#ERROR!</v>
      </c>
      <c r="L281" s="34" t="str">
        <f aca="false">I281*F281</f>
        <v>#ERROR!</v>
      </c>
      <c r="M281" s="34" t="str">
        <f aca="false">J281*F281</f>
        <v>#ERROR!</v>
      </c>
      <c r="N281" s="4"/>
    </row>
    <row r="282" customFormat="false" ht="25.5" hidden="false" customHeight="true" outlineLevel="0" collapsed="false">
      <c r="A282" s="30" t="s">
        <v>564</v>
      </c>
      <c r="B282" s="30" t="s">
        <v>565</v>
      </c>
      <c r="C282" s="31" t="s">
        <v>30</v>
      </c>
      <c r="D282" s="34" t="n">
        <v>4</v>
      </c>
      <c r="E282" s="34" t="str">
        <f aca="false">[1]CPUs!I2631</f>
        <v>#ERROR!</v>
      </c>
      <c r="F282" s="34" t="str">
        <f aca="false">[1]CPUs!J2636</f>
        <v>#ERROR!</v>
      </c>
      <c r="G282" s="34" t="str">
        <f aca="false">TRUNC(D282 * F282, 2)</f>
        <v>#ERROR!</v>
      </c>
      <c r="H282" s="34"/>
      <c r="I282" s="34" t="str">
        <f aca="false">[1]CPUs!O282</f>
        <v>#ERROR!</v>
      </c>
      <c r="J282" s="34" t="str">
        <f aca="false">H282+I282</f>
        <v>#ERROR!</v>
      </c>
      <c r="K282" s="34" t="str">
        <f aca="false">H282*F282</f>
        <v>#ERROR!</v>
      </c>
      <c r="L282" s="34" t="str">
        <f aca="false">I282*F282</f>
        <v>#ERROR!</v>
      </c>
      <c r="M282" s="34" t="str">
        <f aca="false">J282*F282</f>
        <v>#ERROR!</v>
      </c>
      <c r="N282" s="4"/>
    </row>
    <row r="283" customFormat="false" ht="25.5" hidden="false" customHeight="true" outlineLevel="0" collapsed="false">
      <c r="A283" s="30" t="s">
        <v>566</v>
      </c>
      <c r="B283" s="30" t="s">
        <v>567</v>
      </c>
      <c r="C283" s="31" t="s">
        <v>48</v>
      </c>
      <c r="D283" s="34" t="n">
        <v>60</v>
      </c>
      <c r="E283" s="34" t="str">
        <f aca="false">[1]CPUs!I2639</f>
        <v>#ERROR!</v>
      </c>
      <c r="F283" s="34" t="str">
        <f aca="false">[1]CPUs!J2642</f>
        <v>#ERROR!</v>
      </c>
      <c r="G283" s="34" t="str">
        <f aca="false">TRUNC(D283 * F283, 2)</f>
        <v>#ERROR!</v>
      </c>
      <c r="H283" s="34"/>
      <c r="I283" s="34" t="str">
        <f aca="false">[1]CPUs!O283</f>
        <v>#ERROR!</v>
      </c>
      <c r="J283" s="34" t="str">
        <f aca="false">H283+I283</f>
        <v>#ERROR!</v>
      </c>
      <c r="K283" s="34" t="str">
        <f aca="false">H283*F283</f>
        <v>#ERROR!</v>
      </c>
      <c r="L283" s="34" t="str">
        <f aca="false">I283*F283</f>
        <v>#ERROR!</v>
      </c>
      <c r="M283" s="34" t="str">
        <f aca="false">J283*F283</f>
        <v>#ERROR!</v>
      </c>
      <c r="N283" s="4"/>
    </row>
    <row r="284" customFormat="false" ht="25.5" hidden="false" customHeight="true" outlineLevel="0" collapsed="false">
      <c r="A284" s="30" t="s">
        <v>568</v>
      </c>
      <c r="B284" s="30" t="s">
        <v>569</v>
      </c>
      <c r="C284" s="31" t="s">
        <v>30</v>
      </c>
      <c r="D284" s="34" t="n">
        <v>5</v>
      </c>
      <c r="E284" s="34" t="str">
        <f aca="false">[1]CPUs!I2645</f>
        <v>#ERROR!</v>
      </c>
      <c r="F284" s="34" t="str">
        <f aca="false">[1]CPUs!J2648</f>
        <v>#ERROR!</v>
      </c>
      <c r="G284" s="34" t="str">
        <f aca="false">TRUNC(D284 * F284, 2)</f>
        <v>#ERROR!</v>
      </c>
      <c r="H284" s="34"/>
      <c r="I284" s="34" t="str">
        <f aca="false">[1]CPUs!O284</f>
        <v>#ERROR!</v>
      </c>
      <c r="J284" s="34" t="str">
        <f aca="false">H284+I284</f>
        <v>#ERROR!</v>
      </c>
      <c r="K284" s="34" t="str">
        <f aca="false">H284*F284</f>
        <v>#ERROR!</v>
      </c>
      <c r="L284" s="34" t="str">
        <f aca="false">I284*F284</f>
        <v>#ERROR!</v>
      </c>
      <c r="M284" s="34" t="str">
        <f aca="false">J284*F284</f>
        <v>#ERROR!</v>
      </c>
      <c r="N284" s="4"/>
    </row>
    <row r="285" customFormat="false" ht="24" hidden="false" customHeight="true" outlineLevel="0" collapsed="false">
      <c r="A285" s="35" t="s">
        <v>570</v>
      </c>
      <c r="B285" s="35" t="s">
        <v>571</v>
      </c>
      <c r="C285" s="35"/>
      <c r="D285" s="39"/>
      <c r="E285" s="38"/>
      <c r="F285" s="38"/>
      <c r="G285" s="39" t="str">
        <f aca="false">SUM(G286:G296)</f>
        <v>#ERROR!</v>
      </c>
      <c r="H285" s="39"/>
      <c r="I285" s="38"/>
      <c r="J285" s="39"/>
      <c r="K285" s="39" t="str">
        <f aca="false">SUM(K286:K296)</f>
        <v>#ERROR!</v>
      </c>
      <c r="L285" s="39" t="str">
        <f aca="false">SUM(L286:L296)</f>
        <v>#ERROR!</v>
      </c>
      <c r="M285" s="39" t="str">
        <f aca="false">SUM(M286:M296)</f>
        <v>#ERROR!</v>
      </c>
      <c r="N285" s="4"/>
    </row>
    <row r="286" customFormat="false" ht="51.75" hidden="false" customHeight="true" outlineLevel="0" collapsed="false">
      <c r="A286" s="30" t="s">
        <v>572</v>
      </c>
      <c r="B286" s="30" t="s">
        <v>573</v>
      </c>
      <c r="C286" s="31" t="s">
        <v>30</v>
      </c>
      <c r="D286" s="34" t="n">
        <v>1</v>
      </c>
      <c r="E286" s="34" t="str">
        <f aca="false">[1]CPUs!I2652</f>
        <v>#ERROR!</v>
      </c>
      <c r="F286" s="34" t="str">
        <f aca="false">[1]CPUs!J2676</f>
        <v>#ERROR!</v>
      </c>
      <c r="G286" s="34" t="str">
        <f aca="false">TRUNC(D286 * F286, 2)</f>
        <v>#ERROR!</v>
      </c>
      <c r="H286" s="34"/>
      <c r="I286" s="34" t="str">
        <f aca="false">[1]CPUs!O286</f>
        <v>#ERROR!</v>
      </c>
      <c r="J286" s="34" t="str">
        <f aca="false">H286+I286</f>
        <v>#ERROR!</v>
      </c>
      <c r="K286" s="34" t="str">
        <f aca="false">H286*F286</f>
        <v>#ERROR!</v>
      </c>
      <c r="L286" s="34" t="str">
        <f aca="false">I286*F286</f>
        <v>#ERROR!</v>
      </c>
      <c r="M286" s="34" t="str">
        <f aca="false">J286*F286</f>
        <v>#ERROR!</v>
      </c>
      <c r="N286" s="4"/>
    </row>
    <row r="287" customFormat="false" ht="51.75" hidden="false" customHeight="true" outlineLevel="0" collapsed="false">
      <c r="A287" s="30" t="s">
        <v>574</v>
      </c>
      <c r="B287" s="30" t="s">
        <v>575</v>
      </c>
      <c r="C287" s="31" t="s">
        <v>30</v>
      </c>
      <c r="D287" s="34" t="n">
        <v>1</v>
      </c>
      <c r="E287" s="34" t="str">
        <f aca="false">[1]CPUs!I2679</f>
        <v>#ERROR!</v>
      </c>
      <c r="F287" s="34" t="str">
        <f aca="false">[1]CPUs!J2685</f>
        <v>#ERROR!</v>
      </c>
      <c r="G287" s="34" t="str">
        <f aca="false">TRUNC(D287 * F287, 2)</f>
        <v>#ERROR!</v>
      </c>
      <c r="H287" s="34"/>
      <c r="I287" s="34" t="str">
        <f aca="false">[1]CPUs!O287</f>
        <v>#ERROR!</v>
      </c>
      <c r="J287" s="34" t="str">
        <f aca="false">H287+I287</f>
        <v>#ERROR!</v>
      </c>
      <c r="K287" s="34" t="str">
        <f aca="false">H287*F287</f>
        <v>#ERROR!</v>
      </c>
      <c r="L287" s="34" t="str">
        <f aca="false">I287*F287</f>
        <v>#ERROR!</v>
      </c>
      <c r="M287" s="34" t="str">
        <f aca="false">J287*F287</f>
        <v>#ERROR!</v>
      </c>
      <c r="N287" s="4"/>
    </row>
    <row r="288" customFormat="false" ht="25.5" hidden="false" customHeight="true" outlineLevel="0" collapsed="false">
      <c r="A288" s="30" t="s">
        <v>576</v>
      </c>
      <c r="B288" s="30" t="s">
        <v>577</v>
      </c>
      <c r="C288" s="31" t="s">
        <v>30</v>
      </c>
      <c r="D288" s="34" t="n">
        <v>1</v>
      </c>
      <c r="E288" s="34" t="str">
        <f aca="false">[1]CPUs!I2688</f>
        <v>#ERROR!</v>
      </c>
      <c r="F288" s="34" t="str">
        <f aca="false">[1]CPUs!J2693</f>
        <v>#ERROR!</v>
      </c>
      <c r="G288" s="34" t="str">
        <f aca="false">TRUNC(D288 * F288, 2)</f>
        <v>#ERROR!</v>
      </c>
      <c r="H288" s="34"/>
      <c r="I288" s="34" t="str">
        <f aca="false">[1]CPUs!O288</f>
        <v>#ERROR!</v>
      </c>
      <c r="J288" s="34" t="str">
        <f aca="false">H288+I288</f>
        <v>#ERROR!</v>
      </c>
      <c r="K288" s="34" t="str">
        <f aca="false">H288*F288</f>
        <v>#ERROR!</v>
      </c>
      <c r="L288" s="34" t="str">
        <f aca="false">I288*F288</f>
        <v>#ERROR!</v>
      </c>
      <c r="M288" s="34" t="str">
        <f aca="false">J288*F288</f>
        <v>#ERROR!</v>
      </c>
      <c r="N288" s="4"/>
    </row>
    <row r="289" customFormat="false" ht="51.75" hidden="false" customHeight="true" outlineLevel="0" collapsed="false">
      <c r="A289" s="30" t="s">
        <v>578</v>
      </c>
      <c r="B289" s="30" t="s">
        <v>579</v>
      </c>
      <c r="C289" s="31" t="s">
        <v>30</v>
      </c>
      <c r="D289" s="34" t="n">
        <v>1</v>
      </c>
      <c r="E289" s="34" t="str">
        <f aca="false">[1]CPUs!I2703</f>
        <v>#ERROR!</v>
      </c>
      <c r="F289" s="34" t="str">
        <f aca="false">[1]CPUs!J2710</f>
        <v>#ERROR!</v>
      </c>
      <c r="G289" s="34" t="str">
        <f aca="false">TRUNC(D289 * F289, 2)</f>
        <v>#ERROR!</v>
      </c>
      <c r="H289" s="34"/>
      <c r="I289" s="34" t="str">
        <f aca="false">[1]CPUs!O289</f>
        <v>#ERROR!</v>
      </c>
      <c r="J289" s="34" t="str">
        <f aca="false">H289+I289</f>
        <v>#ERROR!</v>
      </c>
      <c r="K289" s="34" t="str">
        <f aca="false">H289*F289</f>
        <v>#ERROR!</v>
      </c>
      <c r="L289" s="34" t="str">
        <f aca="false">I289*F289</f>
        <v>#ERROR!</v>
      </c>
      <c r="M289" s="34" t="str">
        <f aca="false">J289*F289</f>
        <v>#ERROR!</v>
      </c>
      <c r="N289" s="4"/>
    </row>
    <row r="290" customFormat="false" ht="25.5" hidden="false" customHeight="true" outlineLevel="0" collapsed="false">
      <c r="A290" s="30" t="s">
        <v>580</v>
      </c>
      <c r="B290" s="30" t="s">
        <v>581</v>
      </c>
      <c r="C290" s="31" t="s">
        <v>30</v>
      </c>
      <c r="D290" s="34" t="n">
        <v>3</v>
      </c>
      <c r="E290" s="34" t="str">
        <f aca="false">[1]CPUs!I2713</f>
        <v>#ERROR!</v>
      </c>
      <c r="F290" s="34" t="str">
        <f aca="false">[1]CPUs!J2718</f>
        <v>#ERROR!</v>
      </c>
      <c r="G290" s="34" t="str">
        <f aca="false">TRUNC(D290 * F290, 2)</f>
        <v>#ERROR!</v>
      </c>
      <c r="H290" s="34"/>
      <c r="I290" s="34" t="str">
        <f aca="false">[1]CPUs!O290</f>
        <v>#ERROR!</v>
      </c>
      <c r="J290" s="34" t="str">
        <f aca="false">H290+I290</f>
        <v>#ERROR!</v>
      </c>
      <c r="K290" s="34" t="str">
        <f aca="false">H290*F290</f>
        <v>#ERROR!</v>
      </c>
      <c r="L290" s="34" t="str">
        <f aca="false">I290*F290</f>
        <v>#ERROR!</v>
      </c>
      <c r="M290" s="34" t="str">
        <f aca="false">J290*F290</f>
        <v>#ERROR!</v>
      </c>
      <c r="N290" s="4"/>
    </row>
    <row r="291" customFormat="false" ht="25.5" hidden="false" customHeight="true" outlineLevel="0" collapsed="false">
      <c r="A291" s="30" t="s">
        <v>582</v>
      </c>
      <c r="B291" s="30" t="s">
        <v>583</v>
      </c>
      <c r="C291" s="31" t="s">
        <v>30</v>
      </c>
      <c r="D291" s="34" t="n">
        <v>1</v>
      </c>
      <c r="E291" s="34" t="str">
        <f aca="false">[1]CPUs!I2721</f>
        <v>#ERROR!</v>
      </c>
      <c r="F291" s="34" t="str">
        <f aca="false">[1]CPUs!J2726</f>
        <v>#ERROR!</v>
      </c>
      <c r="G291" s="34" t="str">
        <f aca="false">TRUNC(D291 * F291, 2)</f>
        <v>#ERROR!</v>
      </c>
      <c r="H291" s="34"/>
      <c r="I291" s="34" t="str">
        <f aca="false">[1]CPUs!O291</f>
        <v>#ERROR!</v>
      </c>
      <c r="J291" s="34" t="str">
        <f aca="false">H291+I291</f>
        <v>#ERROR!</v>
      </c>
      <c r="K291" s="34" t="str">
        <f aca="false">H291*F291</f>
        <v>#ERROR!</v>
      </c>
      <c r="L291" s="34" t="str">
        <f aca="false">I291*F291</f>
        <v>#ERROR!</v>
      </c>
      <c r="M291" s="34" t="str">
        <f aca="false">J291*F291</f>
        <v>#ERROR!</v>
      </c>
      <c r="N291" s="4"/>
    </row>
    <row r="292" customFormat="false" ht="39" hidden="false" customHeight="true" outlineLevel="0" collapsed="false">
      <c r="A292" s="30" t="s">
        <v>584</v>
      </c>
      <c r="B292" s="30" t="s">
        <v>585</v>
      </c>
      <c r="C292" s="31" t="s">
        <v>30</v>
      </c>
      <c r="D292" s="34" t="n">
        <v>1</v>
      </c>
      <c r="E292" s="34" t="str">
        <f aca="false">[1]CPUs!I2729</f>
        <v>#ERROR!</v>
      </c>
      <c r="F292" s="34" t="str">
        <f aca="false">[1]CPUs!J2732</f>
        <v>#ERROR!</v>
      </c>
      <c r="G292" s="34" t="str">
        <f aca="false">TRUNC(D292 * F292, 2)</f>
        <v>#ERROR!</v>
      </c>
      <c r="H292" s="34"/>
      <c r="I292" s="34" t="str">
        <f aca="false">[1]CPUs!O292</f>
        <v>#ERROR!</v>
      </c>
      <c r="J292" s="34" t="str">
        <f aca="false">H292+I292</f>
        <v>#ERROR!</v>
      </c>
      <c r="K292" s="34" t="str">
        <f aca="false">H292*F292</f>
        <v>#ERROR!</v>
      </c>
      <c r="L292" s="34" t="str">
        <f aca="false">I292*F292</f>
        <v>#ERROR!</v>
      </c>
      <c r="M292" s="34" t="str">
        <f aca="false">J292*F292</f>
        <v>#ERROR!</v>
      </c>
      <c r="N292" s="4"/>
    </row>
    <row r="293" customFormat="false" ht="39" hidden="false" customHeight="true" outlineLevel="0" collapsed="false">
      <c r="A293" s="30" t="s">
        <v>586</v>
      </c>
      <c r="B293" s="30" t="s">
        <v>587</v>
      </c>
      <c r="C293" s="31" t="s">
        <v>30</v>
      </c>
      <c r="D293" s="34" t="n">
        <v>10</v>
      </c>
      <c r="E293" s="34" t="str">
        <f aca="false">[1]CPUs!I2735</f>
        <v>#ERROR!</v>
      </c>
      <c r="F293" s="34" t="str">
        <f aca="false">[1]CPUs!J2738</f>
        <v>#ERROR!</v>
      </c>
      <c r="G293" s="34" t="str">
        <f aca="false">TRUNC(D293 * F293, 2)</f>
        <v>#ERROR!</v>
      </c>
      <c r="H293" s="34"/>
      <c r="I293" s="34" t="str">
        <f aca="false">[1]CPUs!O293</f>
        <v>#ERROR!</v>
      </c>
      <c r="J293" s="34" t="str">
        <f aca="false">H293+I293</f>
        <v>#ERROR!</v>
      </c>
      <c r="K293" s="34" t="str">
        <f aca="false">H293*F293</f>
        <v>#ERROR!</v>
      </c>
      <c r="L293" s="34" t="str">
        <f aca="false">I293*F293</f>
        <v>#ERROR!</v>
      </c>
      <c r="M293" s="34" t="str">
        <f aca="false">J293*F293</f>
        <v>#ERROR!</v>
      </c>
      <c r="N293" s="4"/>
    </row>
    <row r="294" customFormat="false" ht="39" hidden="false" customHeight="true" outlineLevel="0" collapsed="false">
      <c r="A294" s="30" t="s">
        <v>588</v>
      </c>
      <c r="B294" s="30" t="s">
        <v>589</v>
      </c>
      <c r="C294" s="31" t="s">
        <v>30</v>
      </c>
      <c r="D294" s="34" t="n">
        <v>10</v>
      </c>
      <c r="E294" s="34" t="str">
        <f aca="false">[1]CPUs!I2741</f>
        <v>#ERROR!</v>
      </c>
      <c r="F294" s="34" t="str">
        <f aca="false">[1]CPUs!J2744</f>
        <v>#ERROR!</v>
      </c>
      <c r="G294" s="34" t="str">
        <f aca="false">TRUNC(D294 * F294, 2)</f>
        <v>#ERROR!</v>
      </c>
      <c r="H294" s="34"/>
      <c r="I294" s="34" t="str">
        <f aca="false">[1]CPUs!O294</f>
        <v>#ERROR!</v>
      </c>
      <c r="J294" s="34" t="str">
        <f aca="false">H294+I294</f>
        <v>#ERROR!</v>
      </c>
      <c r="K294" s="34" t="str">
        <f aca="false">H294*F294</f>
        <v>#ERROR!</v>
      </c>
      <c r="L294" s="34" t="str">
        <f aca="false">I294*F294</f>
        <v>#ERROR!</v>
      </c>
      <c r="M294" s="34" t="str">
        <f aca="false">J294*F294</f>
        <v>#ERROR!</v>
      </c>
      <c r="N294" s="4"/>
    </row>
    <row r="295" customFormat="false" ht="25.5" hidden="false" customHeight="true" outlineLevel="0" collapsed="false">
      <c r="A295" s="30" t="s">
        <v>590</v>
      </c>
      <c r="B295" s="30" t="s">
        <v>591</v>
      </c>
      <c r="C295" s="31" t="s">
        <v>30</v>
      </c>
      <c r="D295" s="34" t="n">
        <v>0.1</v>
      </c>
      <c r="E295" s="34" t="str">
        <f aca="false">[1]CPUs!I2747</f>
        <v>#ERROR!</v>
      </c>
      <c r="F295" s="34" t="str">
        <f aca="false">[1]CPUs!J2750</f>
        <v>#ERROR!</v>
      </c>
      <c r="G295" s="34" t="str">
        <f aca="false">TRUNC(D295 * F295, 2)</f>
        <v>#ERROR!</v>
      </c>
      <c r="H295" s="34"/>
      <c r="I295" s="34" t="str">
        <f aca="false">[1]CPUs!O295</f>
        <v>#ERROR!</v>
      </c>
      <c r="J295" s="34" t="str">
        <f aca="false">H295+I295</f>
        <v>#ERROR!</v>
      </c>
      <c r="K295" s="34" t="str">
        <f aca="false">H295*F295</f>
        <v>#ERROR!</v>
      </c>
      <c r="L295" s="34" t="str">
        <f aca="false">I295*F295</f>
        <v>#ERROR!</v>
      </c>
      <c r="M295" s="34" t="str">
        <f aca="false">J295*F295</f>
        <v>#ERROR!</v>
      </c>
      <c r="N295" s="4"/>
    </row>
    <row r="296" customFormat="false" ht="25.5" hidden="false" customHeight="true" outlineLevel="0" collapsed="false">
      <c r="A296" s="30" t="s">
        <v>592</v>
      </c>
      <c r="B296" s="30" t="s">
        <v>593</v>
      </c>
      <c r="C296" s="31" t="s">
        <v>30</v>
      </c>
      <c r="D296" s="34" t="n">
        <v>10</v>
      </c>
      <c r="E296" s="34" t="str">
        <f aca="false">[1]CPUs!I2754</f>
        <v>#ERROR!</v>
      </c>
      <c r="F296" s="34" t="str">
        <f aca="false">[1]CPUs!J2759</f>
        <v>#ERROR!</v>
      </c>
      <c r="G296" s="34" t="str">
        <f aca="false">TRUNC(D296 * F296, 2)</f>
        <v>#ERROR!</v>
      </c>
      <c r="H296" s="34"/>
      <c r="I296" s="34" t="str">
        <f aca="false">[1]CPUs!O296</f>
        <v>#ERROR!</v>
      </c>
      <c r="J296" s="34" t="str">
        <f aca="false">H296+I296</f>
        <v>#ERROR!</v>
      </c>
      <c r="K296" s="34" t="str">
        <f aca="false">H296*F296</f>
        <v>#ERROR!</v>
      </c>
      <c r="L296" s="34" t="str">
        <f aca="false">I296*F296</f>
        <v>#ERROR!</v>
      </c>
      <c r="M296" s="34" t="str">
        <f aca="false">J296*F296</f>
        <v>#ERROR!</v>
      </c>
      <c r="N296" s="4"/>
    </row>
    <row r="297" customFormat="false" ht="24" hidden="false" customHeight="true" outlineLevel="0" collapsed="false">
      <c r="A297" s="35" t="s">
        <v>594</v>
      </c>
      <c r="B297" s="35" t="s">
        <v>595</v>
      </c>
      <c r="C297" s="35"/>
      <c r="D297" s="39"/>
      <c r="E297" s="38"/>
      <c r="F297" s="38"/>
      <c r="G297" s="39" t="str">
        <f aca="false">SUM(G298:G306)</f>
        <v>#ERROR!</v>
      </c>
      <c r="H297" s="39"/>
      <c r="I297" s="38"/>
      <c r="J297" s="39"/>
      <c r="K297" s="39" t="str">
        <f aca="false">SUM(K298:K306)</f>
        <v>#ERROR!</v>
      </c>
      <c r="L297" s="39" t="str">
        <f aca="false">SUM(L298:L306)</f>
        <v>#ERROR!</v>
      </c>
      <c r="M297" s="39" t="str">
        <f aca="false">SUM(M298:M306)</f>
        <v>#ERROR!</v>
      </c>
      <c r="N297" s="4"/>
    </row>
    <row r="298" customFormat="false" ht="25.5" hidden="false" customHeight="true" outlineLevel="0" collapsed="false">
      <c r="A298" s="30" t="s">
        <v>596</v>
      </c>
      <c r="B298" s="30" t="s">
        <v>597</v>
      </c>
      <c r="C298" s="31" t="s">
        <v>48</v>
      </c>
      <c r="D298" s="34" t="n">
        <v>50</v>
      </c>
      <c r="E298" s="34" t="str">
        <f aca="false">[1]CPUs!I2762</f>
        <v>#ERROR!</v>
      </c>
      <c r="F298" s="34" t="str">
        <f aca="false">[1]CPUs!J2767</f>
        <v>#ERROR!</v>
      </c>
      <c r="G298" s="34" t="str">
        <f aca="false">TRUNC(D298 * F298, 2)</f>
        <v>#ERROR!</v>
      </c>
      <c r="H298" s="34"/>
      <c r="I298" s="34" t="str">
        <f aca="false">[1]CPUs!O298</f>
        <v>#ERROR!</v>
      </c>
      <c r="J298" s="34" t="str">
        <f aca="false">H298+I298</f>
        <v>#ERROR!</v>
      </c>
      <c r="K298" s="34" t="str">
        <f aca="false">H298*F298</f>
        <v>#ERROR!</v>
      </c>
      <c r="L298" s="34" t="str">
        <f aca="false">I298*F298</f>
        <v>#ERROR!</v>
      </c>
      <c r="M298" s="34" t="str">
        <f aca="false">J298*F298</f>
        <v>#ERROR!</v>
      </c>
      <c r="N298" s="4"/>
    </row>
    <row r="299" customFormat="false" ht="24" hidden="false" customHeight="true" outlineLevel="0" collapsed="false">
      <c r="A299" s="30" t="s">
        <v>598</v>
      </c>
      <c r="B299" s="30" t="s">
        <v>599</v>
      </c>
      <c r="C299" s="31" t="s">
        <v>30</v>
      </c>
      <c r="D299" s="34" t="n">
        <v>4</v>
      </c>
      <c r="E299" s="34" t="str">
        <f aca="false">[1]CPUs!I2770</f>
        <v>#ERROR!</v>
      </c>
      <c r="F299" s="34" t="str">
        <f aca="false">[1]CPUs!J2775</f>
        <v>#ERROR!</v>
      </c>
      <c r="G299" s="34" t="str">
        <f aca="false">TRUNC(D299 * F299, 2)</f>
        <v>#ERROR!</v>
      </c>
      <c r="H299" s="34"/>
      <c r="I299" s="34" t="str">
        <f aca="false">[1]CPUs!O299</f>
        <v>#ERROR!</v>
      </c>
      <c r="J299" s="34" t="str">
        <f aca="false">H299+I299</f>
        <v>#ERROR!</v>
      </c>
      <c r="K299" s="34" t="str">
        <f aca="false">H299*F299</f>
        <v>#ERROR!</v>
      </c>
      <c r="L299" s="34" t="str">
        <f aca="false">I299*F299</f>
        <v>#ERROR!</v>
      </c>
      <c r="M299" s="34" t="str">
        <f aca="false">J299*F299</f>
        <v>#ERROR!</v>
      </c>
      <c r="N299" s="4"/>
    </row>
    <row r="300" customFormat="false" ht="25.5" hidden="false" customHeight="true" outlineLevel="0" collapsed="false">
      <c r="A300" s="30" t="s">
        <v>600</v>
      </c>
      <c r="B300" s="30" t="s">
        <v>601</v>
      </c>
      <c r="C300" s="31" t="s">
        <v>30</v>
      </c>
      <c r="D300" s="34" t="n">
        <v>20</v>
      </c>
      <c r="E300" s="34" t="str">
        <f aca="false">[1]CPUs!I2778</f>
        <v>#ERROR!</v>
      </c>
      <c r="F300" s="34" t="str">
        <f aca="false">[1]CPUs!J2783</f>
        <v>#ERROR!</v>
      </c>
      <c r="G300" s="34" t="str">
        <f aca="false">TRUNC(D300 * F300, 2)</f>
        <v>#ERROR!</v>
      </c>
      <c r="H300" s="34"/>
      <c r="I300" s="34" t="str">
        <f aca="false">[1]CPUs!O300</f>
        <v>#ERROR!</v>
      </c>
      <c r="J300" s="34" t="str">
        <f aca="false">H300+I300</f>
        <v>#ERROR!</v>
      </c>
      <c r="K300" s="34" t="str">
        <f aca="false">H300*F300</f>
        <v>#ERROR!</v>
      </c>
      <c r="L300" s="34" t="str">
        <f aca="false">I300*F300</f>
        <v>#ERROR!</v>
      </c>
      <c r="M300" s="34" t="str">
        <f aca="false">J300*F300</f>
        <v>#ERROR!</v>
      </c>
      <c r="N300" s="4"/>
    </row>
    <row r="301" customFormat="false" ht="25.5" hidden="false" customHeight="true" outlineLevel="0" collapsed="false">
      <c r="A301" s="30" t="s">
        <v>602</v>
      </c>
      <c r="B301" s="30" t="s">
        <v>603</v>
      </c>
      <c r="C301" s="31" t="s">
        <v>30</v>
      </c>
      <c r="D301" s="34" t="n">
        <v>20</v>
      </c>
      <c r="E301" s="34" t="str">
        <f aca="false">[1]CPUs!I2786</f>
        <v>#ERROR!</v>
      </c>
      <c r="F301" s="34" t="str">
        <f aca="false">[1]CPUs!J2792</f>
        <v>#ERROR!</v>
      </c>
      <c r="G301" s="34" t="str">
        <f aca="false">TRUNC(D301 * F301, 2)</f>
        <v>#ERROR!</v>
      </c>
      <c r="H301" s="34"/>
      <c r="I301" s="34" t="str">
        <f aca="false">[1]CPUs!O301</f>
        <v>#ERROR!</v>
      </c>
      <c r="J301" s="34" t="str">
        <f aca="false">H301+I301</f>
        <v>#ERROR!</v>
      </c>
      <c r="K301" s="34" t="str">
        <f aca="false">H301*F301</f>
        <v>#ERROR!</v>
      </c>
      <c r="L301" s="34" t="str">
        <f aca="false">I301*F301</f>
        <v>#ERROR!</v>
      </c>
      <c r="M301" s="34" t="str">
        <f aca="false">J301*F301</f>
        <v>#ERROR!</v>
      </c>
      <c r="N301" s="4"/>
    </row>
    <row r="302" customFormat="false" ht="24" hidden="false" customHeight="true" outlineLevel="0" collapsed="false">
      <c r="A302" s="30" t="s">
        <v>604</v>
      </c>
      <c r="B302" s="30" t="s">
        <v>605</v>
      </c>
      <c r="C302" s="31" t="s">
        <v>48</v>
      </c>
      <c r="D302" s="34" t="n">
        <v>305</v>
      </c>
      <c r="E302" s="34" t="str">
        <f aca="false">[1]CPUs!I2795</f>
        <v>#ERROR!</v>
      </c>
      <c r="F302" s="34" t="str">
        <f aca="false">[1]CPUs!J2798</f>
        <v>#ERROR!</v>
      </c>
      <c r="G302" s="34" t="str">
        <f aca="false">TRUNC(D302 * F302, 2)</f>
        <v>#ERROR!</v>
      </c>
      <c r="H302" s="34"/>
      <c r="I302" s="34" t="str">
        <f aca="false">[1]CPUs!O302</f>
        <v>#ERROR!</v>
      </c>
      <c r="J302" s="34" t="str">
        <f aca="false">H302+I302</f>
        <v>#ERROR!</v>
      </c>
      <c r="K302" s="34" t="str">
        <f aca="false">H302*F302</f>
        <v>#ERROR!</v>
      </c>
      <c r="L302" s="34" t="str">
        <f aca="false">I302*F302</f>
        <v>#ERROR!</v>
      </c>
      <c r="M302" s="34" t="str">
        <f aca="false">J302*F302</f>
        <v>#ERROR!</v>
      </c>
      <c r="N302" s="4"/>
    </row>
    <row r="303" customFormat="false" ht="24" hidden="false" customHeight="true" outlineLevel="0" collapsed="false">
      <c r="A303" s="30" t="s">
        <v>606</v>
      </c>
      <c r="B303" s="30" t="s">
        <v>607</v>
      </c>
      <c r="C303" s="31" t="s">
        <v>30</v>
      </c>
      <c r="D303" s="34" t="n">
        <v>20</v>
      </c>
      <c r="E303" s="34" t="str">
        <f aca="false">[1]CPUs!I2801</f>
        <v>#ERROR!</v>
      </c>
      <c r="F303" s="34" t="str">
        <f aca="false">[1]CPUs!J2804</f>
        <v>#ERROR!</v>
      </c>
      <c r="G303" s="34" t="str">
        <f aca="false">TRUNC(D303 * F303, 2)</f>
        <v>#ERROR!</v>
      </c>
      <c r="H303" s="34"/>
      <c r="I303" s="34" t="str">
        <f aca="false">[1]CPUs!O303</f>
        <v>#ERROR!</v>
      </c>
      <c r="J303" s="34" t="str">
        <f aca="false">H303+I303</f>
        <v>#ERROR!</v>
      </c>
      <c r="K303" s="34" t="str">
        <f aca="false">H303*F303</f>
        <v>#ERROR!</v>
      </c>
      <c r="L303" s="34" t="str">
        <f aca="false">I303*F303</f>
        <v>#ERROR!</v>
      </c>
      <c r="M303" s="34" t="str">
        <f aca="false">J303*F303</f>
        <v>#ERROR!</v>
      </c>
      <c r="N303" s="4"/>
    </row>
    <row r="304" customFormat="false" ht="25.5" hidden="false" customHeight="true" outlineLevel="0" collapsed="false">
      <c r="A304" s="30" t="s">
        <v>608</v>
      </c>
      <c r="B304" s="30" t="s">
        <v>609</v>
      </c>
      <c r="C304" s="31" t="s">
        <v>30</v>
      </c>
      <c r="D304" s="34" t="n">
        <v>1</v>
      </c>
      <c r="E304" s="34" t="str">
        <f aca="false">[1]CPUs!I2808</f>
        <v>#ERROR!</v>
      </c>
      <c r="F304" s="34" t="str">
        <f aca="false">[1]CPUs!J2813</f>
        <v>#ERROR!</v>
      </c>
      <c r="G304" s="34" t="str">
        <f aca="false">TRUNC(D304 * F304, 2)</f>
        <v>#ERROR!</v>
      </c>
      <c r="H304" s="34"/>
      <c r="I304" s="34" t="str">
        <f aca="false">[1]CPUs!O304</f>
        <v>#ERROR!</v>
      </c>
      <c r="J304" s="34" t="str">
        <f aca="false">H304+I304</f>
        <v>#ERROR!</v>
      </c>
      <c r="K304" s="34" t="str">
        <f aca="false">H304*F304</f>
        <v>#ERROR!</v>
      </c>
      <c r="L304" s="34" t="str">
        <f aca="false">I304*F304</f>
        <v>#ERROR!</v>
      </c>
      <c r="M304" s="34" t="str">
        <f aca="false">J304*F304</f>
        <v>#ERROR!</v>
      </c>
      <c r="N304" s="4"/>
    </row>
    <row r="305" customFormat="false" ht="25.5" hidden="false" customHeight="true" outlineLevel="0" collapsed="false">
      <c r="A305" s="30" t="s">
        <v>610</v>
      </c>
      <c r="B305" s="30" t="s">
        <v>611</v>
      </c>
      <c r="C305" s="31" t="s">
        <v>30</v>
      </c>
      <c r="D305" s="34" t="n">
        <v>1</v>
      </c>
      <c r="E305" s="34" t="str">
        <f aca="false">[1]CPUs!I2816</f>
        <v>#ERROR!</v>
      </c>
      <c r="F305" s="34" t="str">
        <f aca="false">[1]CPUs!J2821</f>
        <v>#ERROR!</v>
      </c>
      <c r="G305" s="34" t="str">
        <f aca="false">TRUNC(D305 * F305, 2)</f>
        <v>#ERROR!</v>
      </c>
      <c r="H305" s="34"/>
      <c r="I305" s="34" t="str">
        <f aca="false">[1]CPUs!O305</f>
        <v>#ERROR!</v>
      </c>
      <c r="J305" s="34" t="str">
        <f aca="false">H305+I305</f>
        <v>#ERROR!</v>
      </c>
      <c r="K305" s="34" t="str">
        <f aca="false">H305*F305</f>
        <v>#ERROR!</v>
      </c>
      <c r="L305" s="34" t="str">
        <f aca="false">I305*F305</f>
        <v>#ERROR!</v>
      </c>
      <c r="M305" s="34" t="str">
        <f aca="false">J305*F305</f>
        <v>#ERROR!</v>
      </c>
      <c r="N305" s="4"/>
    </row>
    <row r="306" customFormat="false" ht="24" hidden="false" customHeight="true" outlineLevel="0" collapsed="false">
      <c r="A306" s="30" t="s">
        <v>612</v>
      </c>
      <c r="B306" s="30" t="s">
        <v>613</v>
      </c>
      <c r="C306" s="31" t="s">
        <v>48</v>
      </c>
      <c r="D306" s="34" t="n">
        <v>100</v>
      </c>
      <c r="E306" s="34" t="str">
        <f aca="false">[1]CPUs!I2824</f>
        <v>#ERROR!</v>
      </c>
      <c r="F306" s="34" t="str">
        <f aca="false">[1]CPUs!J2829</f>
        <v>#ERROR!</v>
      </c>
      <c r="G306" s="34" t="str">
        <f aca="false">TRUNC(D306 * F306, 2)</f>
        <v>#ERROR!</v>
      </c>
      <c r="H306" s="34"/>
      <c r="I306" s="34" t="str">
        <f aca="false">[1]CPUs!O306</f>
        <v>#ERROR!</v>
      </c>
      <c r="J306" s="34" t="str">
        <f aca="false">H306+I306</f>
        <v>#ERROR!</v>
      </c>
      <c r="K306" s="34" t="str">
        <f aca="false">H306*F306</f>
        <v>#ERROR!</v>
      </c>
      <c r="L306" s="34" t="str">
        <f aca="false">I306*F306</f>
        <v>#ERROR!</v>
      </c>
      <c r="M306" s="34" t="str">
        <f aca="false">J306*F306</f>
        <v>#ERROR!</v>
      </c>
      <c r="N306" s="4"/>
    </row>
    <row r="307" customFormat="false" ht="24" hidden="false" customHeight="true" outlineLevel="0" collapsed="false">
      <c r="A307" s="35" t="s">
        <v>614</v>
      </c>
      <c r="B307" s="35" t="s">
        <v>615</v>
      </c>
      <c r="C307" s="35"/>
      <c r="D307" s="39"/>
      <c r="E307" s="38"/>
      <c r="F307" s="38"/>
      <c r="G307" s="39" t="str">
        <f aca="false">SUM(G308:G321)</f>
        <v>#ERROR!</v>
      </c>
      <c r="H307" s="39"/>
      <c r="I307" s="38"/>
      <c r="J307" s="39"/>
      <c r="K307" s="39" t="str">
        <f aca="false">SUM(K308:K321)</f>
        <v>#ERROR!</v>
      </c>
      <c r="L307" s="39" t="str">
        <f aca="false">SUM(L308:L321)</f>
        <v>#ERROR!</v>
      </c>
      <c r="M307" s="39" t="str">
        <f aca="false">SUM(M308:M321)</f>
        <v>#ERROR!</v>
      </c>
      <c r="N307" s="4"/>
    </row>
    <row r="308" customFormat="false" ht="25.5" hidden="false" customHeight="true" outlineLevel="0" collapsed="false">
      <c r="A308" s="30" t="s">
        <v>616</v>
      </c>
      <c r="B308" s="30" t="s">
        <v>617</v>
      </c>
      <c r="C308" s="31" t="s">
        <v>48</v>
      </c>
      <c r="D308" s="34" t="n">
        <v>12.9</v>
      </c>
      <c r="E308" s="34" t="str">
        <f aca="false">[1]CPUs!I2832</f>
        <v>#ERROR!</v>
      </c>
      <c r="F308" s="34" t="str">
        <f aca="false">[1]CPUs!J2837</f>
        <v>#ERROR!</v>
      </c>
      <c r="G308" s="34" t="str">
        <f aca="false">TRUNC(D308 * F308, 2)</f>
        <v>#ERROR!</v>
      </c>
      <c r="H308" s="34"/>
      <c r="I308" s="34" t="str">
        <f aca="false">[1]CPUs!O308</f>
        <v>#ERROR!</v>
      </c>
      <c r="J308" s="34" t="str">
        <f aca="false">H308+I308</f>
        <v>#ERROR!</v>
      </c>
      <c r="K308" s="34" t="str">
        <f aca="false">H308*F308</f>
        <v>#ERROR!</v>
      </c>
      <c r="L308" s="34" t="str">
        <f aca="false">I308*F308</f>
        <v>#ERROR!</v>
      </c>
      <c r="M308" s="34" t="str">
        <f aca="false">J308*F308</f>
        <v>#ERROR!</v>
      </c>
      <c r="N308" s="4"/>
    </row>
    <row r="309" customFormat="false" ht="25.5" hidden="false" customHeight="true" outlineLevel="0" collapsed="false">
      <c r="A309" s="30" t="s">
        <v>618</v>
      </c>
      <c r="B309" s="30" t="s">
        <v>619</v>
      </c>
      <c r="C309" s="31" t="s">
        <v>48</v>
      </c>
      <c r="D309" s="34" t="n">
        <v>15.4</v>
      </c>
      <c r="E309" s="34" t="str">
        <f aca="false">[1]CPUs!I2840</f>
        <v>#ERROR!</v>
      </c>
      <c r="F309" s="34" t="str">
        <f aca="false">[1]CPUs!J2845</f>
        <v>#ERROR!</v>
      </c>
      <c r="G309" s="34" t="str">
        <f aca="false">TRUNC(D309 * F309, 2)</f>
        <v>#ERROR!</v>
      </c>
      <c r="H309" s="34"/>
      <c r="I309" s="34" t="str">
        <f aca="false">[1]CPUs!O309</f>
        <v>#ERROR!</v>
      </c>
      <c r="J309" s="34" t="str">
        <f aca="false">H309+I309</f>
        <v>#ERROR!</v>
      </c>
      <c r="K309" s="34" t="str">
        <f aca="false">H309*F309</f>
        <v>#ERROR!</v>
      </c>
      <c r="L309" s="34" t="str">
        <f aca="false">I309*F309</f>
        <v>#ERROR!</v>
      </c>
      <c r="M309" s="34" t="str">
        <f aca="false">J309*F309</f>
        <v>#ERROR!</v>
      </c>
      <c r="N309" s="4"/>
    </row>
    <row r="310" customFormat="false" ht="25.5" hidden="false" customHeight="true" outlineLevel="0" collapsed="false">
      <c r="A310" s="30" t="s">
        <v>620</v>
      </c>
      <c r="B310" s="30" t="s">
        <v>621</v>
      </c>
      <c r="C310" s="31" t="s">
        <v>48</v>
      </c>
      <c r="D310" s="34" t="n">
        <v>19.5</v>
      </c>
      <c r="E310" s="34" t="str">
        <f aca="false">[1]CPUs!I2848</f>
        <v>#ERROR!</v>
      </c>
      <c r="F310" s="34" t="str">
        <f aca="false">[1]CPUs!J2853</f>
        <v>#ERROR!</v>
      </c>
      <c r="G310" s="34" t="str">
        <f aca="false">TRUNC(D310 * F310, 2)</f>
        <v>#ERROR!</v>
      </c>
      <c r="H310" s="34"/>
      <c r="I310" s="34" t="str">
        <f aca="false">[1]CPUs!O310</f>
        <v>#ERROR!</v>
      </c>
      <c r="J310" s="34" t="str">
        <f aca="false">H310+I310</f>
        <v>#ERROR!</v>
      </c>
      <c r="K310" s="34" t="str">
        <f aca="false">H310*F310</f>
        <v>#ERROR!</v>
      </c>
      <c r="L310" s="34" t="str">
        <f aca="false">I310*F310</f>
        <v>#ERROR!</v>
      </c>
      <c r="M310" s="34" t="str">
        <f aca="false">J310*F310</f>
        <v>#ERROR!</v>
      </c>
      <c r="N310" s="4"/>
    </row>
    <row r="311" customFormat="false" ht="25.5" hidden="false" customHeight="true" outlineLevel="0" collapsed="false">
      <c r="A311" s="30" t="s">
        <v>622</v>
      </c>
      <c r="B311" s="30" t="s">
        <v>623</v>
      </c>
      <c r="C311" s="31" t="s">
        <v>48</v>
      </c>
      <c r="D311" s="34" t="n">
        <v>13.8</v>
      </c>
      <c r="E311" s="34" t="str">
        <f aca="false">[1]CPUs!I2856</f>
        <v>#ERROR!</v>
      </c>
      <c r="F311" s="34" t="str">
        <f aca="false">[1]CPUs!J2861</f>
        <v>#ERROR!</v>
      </c>
      <c r="G311" s="34" t="str">
        <f aca="false">TRUNC(D311 * F311, 2)</f>
        <v>#ERROR!</v>
      </c>
      <c r="H311" s="34"/>
      <c r="I311" s="34" t="str">
        <f aca="false">[1]CPUs!O311</f>
        <v>#ERROR!</v>
      </c>
      <c r="J311" s="34" t="str">
        <f aca="false">H311+I311</f>
        <v>#ERROR!</v>
      </c>
      <c r="K311" s="34" t="str">
        <f aca="false">H311*F311</f>
        <v>#ERROR!</v>
      </c>
      <c r="L311" s="34" t="str">
        <f aca="false">I311*F311</f>
        <v>#ERROR!</v>
      </c>
      <c r="M311" s="34" t="str">
        <f aca="false">J311*F311</f>
        <v>#ERROR!</v>
      </c>
      <c r="N311" s="4"/>
    </row>
    <row r="312" customFormat="false" ht="25.5" hidden="false" customHeight="true" outlineLevel="0" collapsed="false">
      <c r="A312" s="30" t="s">
        <v>624</v>
      </c>
      <c r="B312" s="30" t="s">
        <v>625</v>
      </c>
      <c r="C312" s="31" t="s">
        <v>48</v>
      </c>
      <c r="D312" s="34" t="n">
        <v>78.3</v>
      </c>
      <c r="E312" s="34" t="str">
        <f aca="false">[1]CPUs!I2864</f>
        <v>#ERROR!</v>
      </c>
      <c r="F312" s="34" t="str">
        <f aca="false">[1]CPUs!J2869</f>
        <v>#ERROR!</v>
      </c>
      <c r="G312" s="34" t="str">
        <f aca="false">TRUNC(D312 * F312, 2)</f>
        <v>#ERROR!</v>
      </c>
      <c r="H312" s="34"/>
      <c r="I312" s="34" t="str">
        <f aca="false">[1]CPUs!O312</f>
        <v>#ERROR!</v>
      </c>
      <c r="J312" s="34" t="str">
        <f aca="false">H312+I312</f>
        <v>#ERROR!</v>
      </c>
      <c r="K312" s="34" t="str">
        <f aca="false">H312*F312</f>
        <v>#ERROR!</v>
      </c>
      <c r="L312" s="34" t="str">
        <f aca="false">I312*F312</f>
        <v>#ERROR!</v>
      </c>
      <c r="M312" s="34" t="str">
        <f aca="false">J312*F312</f>
        <v>#ERROR!</v>
      </c>
      <c r="N312" s="4"/>
    </row>
    <row r="313" customFormat="false" ht="25.5" hidden="false" customHeight="true" outlineLevel="0" collapsed="false">
      <c r="A313" s="30" t="s">
        <v>626</v>
      </c>
      <c r="B313" s="30" t="s">
        <v>627</v>
      </c>
      <c r="C313" s="31" t="s">
        <v>48</v>
      </c>
      <c r="D313" s="34" t="n">
        <v>17.6</v>
      </c>
      <c r="E313" s="34" t="str">
        <f aca="false">[1]CPUs!I2872</f>
        <v>#ERROR!</v>
      </c>
      <c r="F313" s="34" t="str">
        <f aca="false">[1]CPUs!J2877</f>
        <v>#ERROR!</v>
      </c>
      <c r="G313" s="34" t="str">
        <f aca="false">TRUNC(D313 * F313, 2)</f>
        <v>#ERROR!</v>
      </c>
      <c r="H313" s="34"/>
      <c r="I313" s="34" t="str">
        <f aca="false">[1]CPUs!O313</f>
        <v>#ERROR!</v>
      </c>
      <c r="J313" s="34" t="str">
        <f aca="false">H313+I313</f>
        <v>#ERROR!</v>
      </c>
      <c r="K313" s="34" t="str">
        <f aca="false">H313*F313</f>
        <v>#ERROR!</v>
      </c>
      <c r="L313" s="34" t="str">
        <f aca="false">I313*F313</f>
        <v>#ERROR!</v>
      </c>
      <c r="M313" s="34" t="str">
        <f aca="false">J313*F313</f>
        <v>#ERROR!</v>
      </c>
      <c r="N313" s="4"/>
    </row>
    <row r="314" customFormat="false" ht="25.5" hidden="false" customHeight="true" outlineLevel="0" collapsed="false">
      <c r="A314" s="30" t="s">
        <v>628</v>
      </c>
      <c r="B314" s="30" t="s">
        <v>629</v>
      </c>
      <c r="C314" s="31" t="s">
        <v>48</v>
      </c>
      <c r="D314" s="34" t="n">
        <v>10.3</v>
      </c>
      <c r="E314" s="34" t="str">
        <f aca="false">[1]CPUs!I2880</f>
        <v>#ERROR!</v>
      </c>
      <c r="F314" s="34" t="str">
        <f aca="false">[1]CPUs!J2885</f>
        <v>#ERROR!</v>
      </c>
      <c r="G314" s="34" t="str">
        <f aca="false">TRUNC(D314 * F314, 2)</f>
        <v>#ERROR!</v>
      </c>
      <c r="H314" s="34"/>
      <c r="I314" s="34" t="str">
        <f aca="false">[1]CPUs!O314</f>
        <v>#ERROR!</v>
      </c>
      <c r="J314" s="34" t="str">
        <f aca="false">H314+I314</f>
        <v>#ERROR!</v>
      </c>
      <c r="K314" s="34" t="str">
        <f aca="false">H314*F314</f>
        <v>#ERROR!</v>
      </c>
      <c r="L314" s="34" t="str">
        <f aca="false">I314*F314</f>
        <v>#ERROR!</v>
      </c>
      <c r="M314" s="34" t="str">
        <f aca="false">J314*F314</f>
        <v>#ERROR!</v>
      </c>
      <c r="N314" s="4"/>
    </row>
    <row r="315" customFormat="false" ht="25.5" hidden="false" customHeight="true" outlineLevel="0" collapsed="false">
      <c r="A315" s="30" t="s">
        <v>630</v>
      </c>
      <c r="B315" s="30" t="s">
        <v>631</v>
      </c>
      <c r="C315" s="31" t="s">
        <v>48</v>
      </c>
      <c r="D315" s="34" t="n">
        <v>11.8</v>
      </c>
      <c r="E315" s="34" t="str">
        <f aca="false">[1]CPUs!I2888</f>
        <v>#ERROR!</v>
      </c>
      <c r="F315" s="34" t="str">
        <f aca="false">[1]CPUs!J2893</f>
        <v>#ERROR!</v>
      </c>
      <c r="G315" s="34" t="str">
        <f aca="false">TRUNC(D315 * F315, 2)</f>
        <v>#ERROR!</v>
      </c>
      <c r="H315" s="34"/>
      <c r="I315" s="34" t="str">
        <f aca="false">[1]CPUs!O315</f>
        <v>#ERROR!</v>
      </c>
      <c r="J315" s="34" t="str">
        <f aca="false">H315+I315</f>
        <v>#ERROR!</v>
      </c>
      <c r="K315" s="34" t="str">
        <f aca="false">H315*F315</f>
        <v>#ERROR!</v>
      </c>
      <c r="L315" s="34" t="str">
        <f aca="false">I315*F315</f>
        <v>#ERROR!</v>
      </c>
      <c r="M315" s="34" t="str">
        <f aca="false">J315*F315</f>
        <v>#ERROR!</v>
      </c>
      <c r="N315" s="4"/>
    </row>
    <row r="316" customFormat="false" ht="24" hidden="false" customHeight="true" outlineLevel="0" collapsed="false">
      <c r="A316" s="30" t="s">
        <v>632</v>
      </c>
      <c r="B316" s="30" t="s">
        <v>633</v>
      </c>
      <c r="C316" s="31" t="s">
        <v>48</v>
      </c>
      <c r="D316" s="34" t="n">
        <v>84.8</v>
      </c>
      <c r="E316" s="34" t="str">
        <f aca="false">[1]CPUs!I2896</f>
        <v>#ERROR!</v>
      </c>
      <c r="F316" s="34" t="str">
        <f aca="false">[1]CPUs!J2901</f>
        <v>#ERROR!</v>
      </c>
      <c r="G316" s="34" t="str">
        <f aca="false">TRUNC(D316 * F316, 2)</f>
        <v>#ERROR!</v>
      </c>
      <c r="H316" s="34"/>
      <c r="I316" s="34" t="str">
        <f aca="false">[1]CPUs!O316</f>
        <v>#ERROR!</v>
      </c>
      <c r="J316" s="34" t="str">
        <f aca="false">H316+I316</f>
        <v>#ERROR!</v>
      </c>
      <c r="K316" s="34" t="str">
        <f aca="false">H316*F316</f>
        <v>#ERROR!</v>
      </c>
      <c r="L316" s="34" t="str">
        <f aca="false">I316*F316</f>
        <v>#ERROR!</v>
      </c>
      <c r="M316" s="34" t="str">
        <f aca="false">J316*F316</f>
        <v>#ERROR!</v>
      </c>
      <c r="N316" s="4"/>
    </row>
    <row r="317" customFormat="false" ht="25.5" hidden="false" customHeight="true" outlineLevel="0" collapsed="false">
      <c r="A317" s="30" t="s">
        <v>634</v>
      </c>
      <c r="B317" s="30" t="s">
        <v>635</v>
      </c>
      <c r="C317" s="31" t="s">
        <v>48</v>
      </c>
      <c r="D317" s="34" t="n">
        <v>58.5</v>
      </c>
      <c r="E317" s="34" t="str">
        <f aca="false">[1]CPUs!I2904</f>
        <v>#ERROR!</v>
      </c>
      <c r="F317" s="34" t="str">
        <f aca="false">[1]CPUs!J2909</f>
        <v>#ERROR!</v>
      </c>
      <c r="G317" s="34" t="str">
        <f aca="false">TRUNC(D317 * F317, 2)</f>
        <v>#ERROR!</v>
      </c>
      <c r="H317" s="34"/>
      <c r="I317" s="34" t="str">
        <f aca="false">[1]CPUs!O317</f>
        <v>#ERROR!</v>
      </c>
      <c r="J317" s="34" t="str">
        <f aca="false">H317+I317</f>
        <v>#ERROR!</v>
      </c>
      <c r="K317" s="34" t="str">
        <f aca="false">H317*F317</f>
        <v>#ERROR!</v>
      </c>
      <c r="L317" s="34" t="str">
        <f aca="false">I317*F317</f>
        <v>#ERROR!</v>
      </c>
      <c r="M317" s="34" t="str">
        <f aca="false">J317*F317</f>
        <v>#ERROR!</v>
      </c>
      <c r="N317" s="4"/>
    </row>
    <row r="318" customFormat="false" ht="25.5" hidden="false" customHeight="true" outlineLevel="0" collapsed="false">
      <c r="A318" s="30" t="s">
        <v>636</v>
      </c>
      <c r="B318" s="30" t="s">
        <v>637</v>
      </c>
      <c r="C318" s="31" t="s">
        <v>48</v>
      </c>
      <c r="D318" s="34" t="n">
        <v>38</v>
      </c>
      <c r="E318" s="34" t="str">
        <f aca="false">[1]CPUs!I2912</f>
        <v>#ERROR!</v>
      </c>
      <c r="F318" s="34" t="str">
        <f aca="false">[1]CPUs!J2917</f>
        <v>#ERROR!</v>
      </c>
      <c r="G318" s="34" t="str">
        <f aca="false">TRUNC(D318 * F318, 2)</f>
        <v>#ERROR!</v>
      </c>
      <c r="H318" s="34"/>
      <c r="I318" s="34" t="str">
        <f aca="false">[1]CPUs!O318</f>
        <v>#ERROR!</v>
      </c>
      <c r="J318" s="34" t="str">
        <f aca="false">H318+I318</f>
        <v>#ERROR!</v>
      </c>
      <c r="K318" s="34" t="str">
        <f aca="false">H318*F318</f>
        <v>#ERROR!</v>
      </c>
      <c r="L318" s="34" t="str">
        <f aca="false">I318*F318</f>
        <v>#ERROR!</v>
      </c>
      <c r="M318" s="34" t="str">
        <f aca="false">J318*F318</f>
        <v>#ERROR!</v>
      </c>
      <c r="N318" s="4"/>
    </row>
    <row r="319" customFormat="false" ht="25.5" hidden="false" customHeight="true" outlineLevel="0" collapsed="false">
      <c r="A319" s="30" t="s">
        <v>638</v>
      </c>
      <c r="B319" s="30" t="s">
        <v>639</v>
      </c>
      <c r="C319" s="31" t="s">
        <v>48</v>
      </c>
      <c r="D319" s="34" t="n">
        <v>2669.7</v>
      </c>
      <c r="E319" s="34" t="str">
        <f aca="false">[1]CPUs!I2920</f>
        <v>#ERROR!</v>
      </c>
      <c r="F319" s="34" t="str">
        <f aca="false">[1]CPUs!J2925</f>
        <v>#ERROR!</v>
      </c>
      <c r="G319" s="34" t="str">
        <f aca="false">TRUNC(D319 * F319, 2)</f>
        <v>#ERROR!</v>
      </c>
      <c r="H319" s="34"/>
      <c r="I319" s="34" t="str">
        <f aca="false">[1]CPUs!O319</f>
        <v>#ERROR!</v>
      </c>
      <c r="J319" s="34" t="str">
        <f aca="false">H319+I319</f>
        <v>#ERROR!</v>
      </c>
      <c r="K319" s="34" t="str">
        <f aca="false">H319*F319</f>
        <v>#ERROR!</v>
      </c>
      <c r="L319" s="34" t="str">
        <f aca="false">I319*F319</f>
        <v>#ERROR!</v>
      </c>
      <c r="M319" s="34" t="str">
        <f aca="false">J319*F319</f>
        <v>#ERROR!</v>
      </c>
      <c r="N319" s="4"/>
    </row>
    <row r="320" customFormat="false" ht="24" hidden="false" customHeight="true" outlineLevel="0" collapsed="false">
      <c r="A320" s="30" t="s">
        <v>640</v>
      </c>
      <c r="B320" s="30" t="s">
        <v>641</v>
      </c>
      <c r="C320" s="31" t="s">
        <v>48</v>
      </c>
      <c r="D320" s="34" t="n">
        <v>350</v>
      </c>
      <c r="E320" s="34" t="str">
        <f aca="false">[1]CPUs!I2928</f>
        <v>#ERROR!</v>
      </c>
      <c r="F320" s="34" t="str">
        <f aca="false">[1]CPUs!J2933</f>
        <v>#ERROR!</v>
      </c>
      <c r="G320" s="34" t="str">
        <f aca="false">TRUNC(D320 * F320, 2)</f>
        <v>#ERROR!</v>
      </c>
      <c r="H320" s="34"/>
      <c r="I320" s="34" t="str">
        <f aca="false">[1]CPUs!O320</f>
        <v>#ERROR!</v>
      </c>
      <c r="J320" s="34" t="str">
        <f aca="false">H320+I320</f>
        <v>#ERROR!</v>
      </c>
      <c r="K320" s="34" t="str">
        <f aca="false">H320*F320</f>
        <v>#ERROR!</v>
      </c>
      <c r="L320" s="34" t="str">
        <f aca="false">I320*F320</f>
        <v>#ERROR!</v>
      </c>
      <c r="M320" s="34" t="str">
        <f aca="false">J320*F320</f>
        <v>#ERROR!</v>
      </c>
      <c r="N320" s="4"/>
    </row>
    <row r="321" customFormat="false" ht="24" hidden="false" customHeight="true" outlineLevel="0" collapsed="false">
      <c r="A321" s="30" t="s">
        <v>642</v>
      </c>
      <c r="B321" s="30" t="s">
        <v>643</v>
      </c>
      <c r="C321" s="31" t="s">
        <v>48</v>
      </c>
      <c r="D321" s="34" t="n">
        <v>45</v>
      </c>
      <c r="E321" s="34" t="str">
        <f aca="false">[1]CPUs!I2936</f>
        <v>#ERROR!</v>
      </c>
      <c r="F321" s="34" t="str">
        <f aca="false">[1]CPUs!J2941</f>
        <v>#ERROR!</v>
      </c>
      <c r="G321" s="34" t="str">
        <f aca="false">TRUNC(D321 * F321, 2)</f>
        <v>#ERROR!</v>
      </c>
      <c r="H321" s="34"/>
      <c r="I321" s="34" t="str">
        <f aca="false">[1]CPUs!O321</f>
        <v>#ERROR!</v>
      </c>
      <c r="J321" s="34" t="str">
        <f aca="false">H321+I321</f>
        <v>#ERROR!</v>
      </c>
      <c r="K321" s="34" t="str">
        <f aca="false">H321*F321</f>
        <v>#ERROR!</v>
      </c>
      <c r="L321" s="34" t="str">
        <f aca="false">I321*F321</f>
        <v>#ERROR!</v>
      </c>
      <c r="M321" s="34" t="str">
        <f aca="false">J321*F321</f>
        <v>#ERROR!</v>
      </c>
      <c r="N321" s="4"/>
    </row>
    <row r="322" customFormat="false" ht="24" hidden="false" customHeight="true" outlineLevel="0" collapsed="false">
      <c r="A322" s="35" t="s">
        <v>644</v>
      </c>
      <c r="B322" s="35" t="s">
        <v>645</v>
      </c>
      <c r="C322" s="35"/>
      <c r="D322" s="39"/>
      <c r="E322" s="38"/>
      <c r="F322" s="38"/>
      <c r="G322" s="39" t="str">
        <f aca="false">SUM(G323:G326)</f>
        <v>#ERROR!</v>
      </c>
      <c r="H322" s="39"/>
      <c r="I322" s="38"/>
      <c r="J322" s="39"/>
      <c r="K322" s="39" t="str">
        <f aca="false">SUM(K323:K326)</f>
        <v>#ERROR!</v>
      </c>
      <c r="L322" s="39" t="str">
        <f aca="false">SUM(L323:L326)</f>
        <v>#ERROR!</v>
      </c>
      <c r="M322" s="39" t="str">
        <f aca="false">SUM(M323:M326)</f>
        <v>#ERROR!</v>
      </c>
      <c r="N322" s="4"/>
    </row>
    <row r="323" customFormat="false" ht="51.75" hidden="false" customHeight="true" outlineLevel="0" collapsed="false">
      <c r="A323" s="30" t="s">
        <v>646</v>
      </c>
      <c r="B323" s="30" t="s">
        <v>647</v>
      </c>
      <c r="C323" s="31" t="s">
        <v>30</v>
      </c>
      <c r="D323" s="34" t="n">
        <v>1</v>
      </c>
      <c r="E323" s="34" t="str">
        <f aca="false">[1]CPUs!I2943</f>
        <v>#ERROR!</v>
      </c>
      <c r="F323" s="34" t="str">
        <f aca="false">[1]CPUs!J2946</f>
        <v>#ERROR!</v>
      </c>
      <c r="G323" s="34" t="str">
        <f aca="false">TRUNC(D323 * F323, 2)</f>
        <v>#ERROR!</v>
      </c>
      <c r="H323" s="34"/>
      <c r="I323" s="34" t="str">
        <f aca="false">[1]CPUs!O323</f>
        <v>#ERROR!</v>
      </c>
      <c r="J323" s="34" t="str">
        <f aca="false">H323+I323</f>
        <v>#ERROR!</v>
      </c>
      <c r="K323" s="34" t="str">
        <f aca="false">H323*F323</f>
        <v>#ERROR!</v>
      </c>
      <c r="L323" s="34" t="str">
        <f aca="false">I323*F323</f>
        <v>#ERROR!</v>
      </c>
      <c r="M323" s="34" t="str">
        <f aca="false">J323*F323</f>
        <v>#ERROR!</v>
      </c>
      <c r="N323" s="4"/>
    </row>
    <row r="324" customFormat="false" ht="51.75" hidden="false" customHeight="true" outlineLevel="0" collapsed="false">
      <c r="A324" s="30" t="s">
        <v>648</v>
      </c>
      <c r="B324" s="30" t="s">
        <v>649</v>
      </c>
      <c r="C324" s="31" t="s">
        <v>30</v>
      </c>
      <c r="D324" s="34" t="n">
        <v>1</v>
      </c>
      <c r="E324" s="34" t="str">
        <f aca="false">[1]CPUs!I2949</f>
        <v>#ERROR!</v>
      </c>
      <c r="F324" s="34" t="str">
        <f aca="false">[1]CPUs!J2952</f>
        <v>#ERROR!</v>
      </c>
      <c r="G324" s="34" t="str">
        <f aca="false">TRUNC(D324 * F324, 2)</f>
        <v>#ERROR!</v>
      </c>
      <c r="H324" s="34"/>
      <c r="I324" s="34" t="str">
        <f aca="false">[1]CPUs!O324</f>
        <v>#ERROR!</v>
      </c>
      <c r="J324" s="34" t="str">
        <f aca="false">H324+I324</f>
        <v>#ERROR!</v>
      </c>
      <c r="K324" s="34" t="str">
        <f aca="false">H324*F324</f>
        <v>#ERROR!</v>
      </c>
      <c r="L324" s="34" t="str">
        <f aca="false">I324*F324</f>
        <v>#ERROR!</v>
      </c>
      <c r="M324" s="34" t="str">
        <f aca="false">J324*F324</f>
        <v>#ERROR!</v>
      </c>
      <c r="N324" s="4"/>
    </row>
    <row r="325" customFormat="false" ht="24" hidden="false" customHeight="true" outlineLevel="0" collapsed="false">
      <c r="A325" s="30" t="s">
        <v>650</v>
      </c>
      <c r="B325" s="30" t="s">
        <v>651</v>
      </c>
      <c r="C325" s="31" t="s">
        <v>30</v>
      </c>
      <c r="D325" s="34" t="n">
        <v>1</v>
      </c>
      <c r="E325" s="34" t="str">
        <f aca="false">[1]CPUs!I2955</f>
        <v>#ERROR!</v>
      </c>
      <c r="F325" s="34" t="str">
        <f aca="false">[1]CPUs!J2973</f>
        <v>#ERROR!</v>
      </c>
      <c r="G325" s="34" t="str">
        <f aca="false">TRUNC(D325 * F325, 2)</f>
        <v>#ERROR!</v>
      </c>
      <c r="H325" s="34"/>
      <c r="I325" s="34" t="str">
        <f aca="false">[1]CPUs!O325</f>
        <v>#ERROR!</v>
      </c>
      <c r="J325" s="34" t="str">
        <f aca="false">H325+I325</f>
        <v>#ERROR!</v>
      </c>
      <c r="K325" s="34" t="str">
        <f aca="false">H325*F325</f>
        <v>#ERROR!</v>
      </c>
      <c r="L325" s="34" t="str">
        <f aca="false">I325*F325</f>
        <v>#ERROR!</v>
      </c>
      <c r="M325" s="34" t="str">
        <f aca="false">J325*F325</f>
        <v>#ERROR!</v>
      </c>
      <c r="N325" s="4"/>
    </row>
    <row r="326" customFormat="false" ht="64.5" hidden="false" customHeight="true" outlineLevel="0" collapsed="false">
      <c r="A326" s="30" t="s">
        <v>652</v>
      </c>
      <c r="B326" s="30" t="s">
        <v>653</v>
      </c>
      <c r="C326" s="31" t="s">
        <v>30</v>
      </c>
      <c r="D326" s="34" t="n">
        <v>2</v>
      </c>
      <c r="E326" s="34" t="str">
        <f aca="false">[1]CPUs!I2962</f>
        <v>#ERROR!</v>
      </c>
      <c r="F326" s="34" t="str">
        <f aca="false">[1]CPUs!J2965</f>
        <v>#ERROR!</v>
      </c>
      <c r="G326" s="34" t="str">
        <f aca="false">TRUNC(D326 * F326, 2)</f>
        <v>#ERROR!</v>
      </c>
      <c r="H326" s="34"/>
      <c r="I326" s="34" t="str">
        <f aca="false">[1]CPUs!O326</f>
        <v>#ERROR!</v>
      </c>
      <c r="J326" s="34" t="str">
        <f aca="false">H326+I326</f>
        <v>#ERROR!</v>
      </c>
      <c r="K326" s="34" t="str">
        <f aca="false">H326*F326</f>
        <v>#ERROR!</v>
      </c>
      <c r="L326" s="34" t="str">
        <f aca="false">I326*F326</f>
        <v>#ERROR!</v>
      </c>
      <c r="M326" s="34" t="str">
        <f aca="false">J326*F326</f>
        <v>#ERROR!</v>
      </c>
      <c r="N326" s="4"/>
    </row>
    <row r="327" customFormat="false" ht="24" hidden="false" customHeight="true" outlineLevel="0" collapsed="false">
      <c r="A327" s="35" t="s">
        <v>654</v>
      </c>
      <c r="B327" s="35" t="s">
        <v>655</v>
      </c>
      <c r="C327" s="35"/>
      <c r="D327" s="39"/>
      <c r="E327" s="38"/>
      <c r="F327" s="38"/>
      <c r="G327" s="39" t="str">
        <f aca="false">SUM(G328:G346)</f>
        <v>#ERROR!</v>
      </c>
      <c r="H327" s="39"/>
      <c r="I327" s="38"/>
      <c r="J327" s="39"/>
      <c r="K327" s="39" t="str">
        <f aca="false">SUM(K328:K346)</f>
        <v>#ERROR!</v>
      </c>
      <c r="L327" s="39" t="str">
        <f aca="false">SUM(L328:L346)</f>
        <v>#ERROR!</v>
      </c>
      <c r="M327" s="39" t="str">
        <f aca="false">SUM(M328:M346)</f>
        <v>#ERROR!</v>
      </c>
      <c r="N327" s="4"/>
    </row>
    <row r="328" customFormat="false" ht="39" hidden="false" customHeight="true" outlineLevel="0" collapsed="false">
      <c r="A328" s="30" t="s">
        <v>656</v>
      </c>
      <c r="B328" s="30" t="s">
        <v>657</v>
      </c>
      <c r="C328" s="31" t="s">
        <v>48</v>
      </c>
      <c r="D328" s="34" t="n">
        <v>210.14</v>
      </c>
      <c r="E328" s="34" t="str">
        <f aca="false">[1]CPUs!I2976</f>
        <v>#ERROR!</v>
      </c>
      <c r="F328" s="34" t="str">
        <f aca="false">[1]CPUs!J2981</f>
        <v>#ERROR!</v>
      </c>
      <c r="G328" s="34" t="str">
        <f aca="false">TRUNC(D328 * F328, 2)</f>
        <v>#ERROR!</v>
      </c>
      <c r="H328" s="34"/>
      <c r="I328" s="34" t="str">
        <f aca="false">[1]CPUs!O328</f>
        <v>#ERROR!</v>
      </c>
      <c r="J328" s="34" t="str">
        <f aca="false">H328+I328</f>
        <v>#ERROR!</v>
      </c>
      <c r="K328" s="34" t="str">
        <f aca="false">H328*F328</f>
        <v>#ERROR!</v>
      </c>
      <c r="L328" s="34" t="str">
        <f aca="false">I328*F328</f>
        <v>#ERROR!</v>
      </c>
      <c r="M328" s="34" t="str">
        <f aca="false">J328*F328</f>
        <v>#ERROR!</v>
      </c>
      <c r="N328" s="4"/>
    </row>
    <row r="329" customFormat="false" ht="51.75" hidden="false" customHeight="true" outlineLevel="0" collapsed="false">
      <c r="A329" s="30" t="s">
        <v>658</v>
      </c>
      <c r="B329" s="30" t="s">
        <v>659</v>
      </c>
      <c r="C329" s="31" t="s">
        <v>30</v>
      </c>
      <c r="D329" s="34" t="n">
        <v>39</v>
      </c>
      <c r="E329" s="34" t="str">
        <f aca="false">[1]CPUs!I2984</f>
        <v>#ERROR!</v>
      </c>
      <c r="F329" s="34" t="str">
        <f aca="false">[1]CPUs!J2991</f>
        <v>#ERROR!</v>
      </c>
      <c r="G329" s="34" t="str">
        <f aca="false">TRUNC(D329 * F329, 2)</f>
        <v>#ERROR!</v>
      </c>
      <c r="H329" s="34"/>
      <c r="I329" s="34" t="str">
        <f aca="false">[1]CPUs!O329</f>
        <v>#ERROR!</v>
      </c>
      <c r="J329" s="34" t="str">
        <f aca="false">H329+I329</f>
        <v>#ERROR!</v>
      </c>
      <c r="K329" s="34" t="str">
        <f aca="false">H329*F329</f>
        <v>#ERROR!</v>
      </c>
      <c r="L329" s="34" t="str">
        <f aca="false">I329*F329</f>
        <v>#ERROR!</v>
      </c>
      <c r="M329" s="34" t="str">
        <f aca="false">J329*F329</f>
        <v>#ERROR!</v>
      </c>
      <c r="N329" s="4"/>
    </row>
    <row r="330" customFormat="false" ht="51.75" hidden="false" customHeight="true" outlineLevel="0" collapsed="false">
      <c r="A330" s="30" t="s">
        <v>660</v>
      </c>
      <c r="B330" s="30" t="s">
        <v>661</v>
      </c>
      <c r="C330" s="31" t="s">
        <v>30</v>
      </c>
      <c r="D330" s="34" t="n">
        <v>9</v>
      </c>
      <c r="E330" s="34" t="str">
        <f aca="false">[1]CPUs!I2994</f>
        <v>#ERROR!</v>
      </c>
      <c r="F330" s="34" t="str">
        <f aca="false">[1]CPUs!J3001</f>
        <v>#ERROR!</v>
      </c>
      <c r="G330" s="34" t="str">
        <f aca="false">TRUNC(D330 * F330, 2)</f>
        <v>#ERROR!</v>
      </c>
      <c r="H330" s="34"/>
      <c r="I330" s="34" t="str">
        <f aca="false">[1]CPUs!O330</f>
        <v>#ERROR!</v>
      </c>
      <c r="J330" s="34" t="str">
        <f aca="false">H330+I330</f>
        <v>#ERROR!</v>
      </c>
      <c r="K330" s="34" t="str">
        <f aca="false">H330*F330</f>
        <v>#ERROR!</v>
      </c>
      <c r="L330" s="34" t="str">
        <f aca="false">I330*F330</f>
        <v>#ERROR!</v>
      </c>
      <c r="M330" s="34" t="str">
        <f aca="false">J330*F330</f>
        <v>#ERROR!</v>
      </c>
      <c r="N330" s="4"/>
    </row>
    <row r="331" customFormat="false" ht="64.5" hidden="false" customHeight="true" outlineLevel="0" collapsed="false">
      <c r="A331" s="30" t="s">
        <v>662</v>
      </c>
      <c r="B331" s="30" t="s">
        <v>663</v>
      </c>
      <c r="C331" s="31" t="s">
        <v>30</v>
      </c>
      <c r="D331" s="34" t="n">
        <v>11</v>
      </c>
      <c r="E331" s="34" t="str">
        <f aca="false">[1]CPUs!I3004</f>
        <v>#ERROR!</v>
      </c>
      <c r="F331" s="34" t="str">
        <f aca="false">[1]CPUs!J3015</f>
        <v>#ERROR!</v>
      </c>
      <c r="G331" s="34" t="str">
        <f aca="false">TRUNC(D331 * F331, 2)</f>
        <v>#ERROR!</v>
      </c>
      <c r="H331" s="34"/>
      <c r="I331" s="34" t="str">
        <f aca="false">[1]CPUs!O331</f>
        <v>#ERROR!</v>
      </c>
      <c r="J331" s="34" t="str">
        <f aca="false">H331+I331</f>
        <v>#ERROR!</v>
      </c>
      <c r="K331" s="34" t="str">
        <f aca="false">H331*F331</f>
        <v>#ERROR!</v>
      </c>
      <c r="L331" s="34" t="str">
        <f aca="false">I331*F331</f>
        <v>#ERROR!</v>
      </c>
      <c r="M331" s="34" t="str">
        <f aca="false">J331*F331</f>
        <v>#ERROR!</v>
      </c>
      <c r="N331" s="4"/>
    </row>
    <row r="332" customFormat="false" ht="51.75" hidden="false" customHeight="true" outlineLevel="0" collapsed="false">
      <c r="A332" s="30" t="s">
        <v>664</v>
      </c>
      <c r="B332" s="30" t="s">
        <v>665</v>
      </c>
      <c r="C332" s="31" t="s">
        <v>30</v>
      </c>
      <c r="D332" s="34" t="n">
        <v>1</v>
      </c>
      <c r="E332" s="34" t="str">
        <f aca="false">[1]CPUs!I3018</f>
        <v>#ERROR!</v>
      </c>
      <c r="F332" s="34" t="str">
        <f aca="false">[1]CPUs!J3024</f>
        <v>#ERROR!</v>
      </c>
      <c r="G332" s="34" t="str">
        <f aca="false">TRUNC(D332 * F332, 2)</f>
        <v>#ERROR!</v>
      </c>
      <c r="H332" s="34"/>
      <c r="I332" s="34" t="str">
        <f aca="false">[1]CPUs!O332</f>
        <v>#ERROR!</v>
      </c>
      <c r="J332" s="34" t="str">
        <f aca="false">H332+I332</f>
        <v>#ERROR!</v>
      </c>
      <c r="K332" s="34" t="str">
        <f aca="false">H332*F332</f>
        <v>#ERROR!</v>
      </c>
      <c r="L332" s="34" t="str">
        <f aca="false">I332*F332</f>
        <v>#ERROR!</v>
      </c>
      <c r="M332" s="34" t="str">
        <f aca="false">J332*F332</f>
        <v>#ERROR!</v>
      </c>
      <c r="N332" s="4"/>
    </row>
    <row r="333" customFormat="false" ht="39" hidden="false" customHeight="true" outlineLevel="0" collapsed="false">
      <c r="A333" s="30" t="s">
        <v>666</v>
      </c>
      <c r="B333" s="30" t="s">
        <v>667</v>
      </c>
      <c r="C333" s="31" t="s">
        <v>30</v>
      </c>
      <c r="D333" s="34" t="n">
        <v>1</v>
      </c>
      <c r="E333" s="34" t="str">
        <f aca="false">[1]CPUs!I3027</f>
        <v>#ERROR!</v>
      </c>
      <c r="F333" s="34" t="str">
        <f aca="false">[1]CPUs!J3033</f>
        <v>#ERROR!</v>
      </c>
      <c r="G333" s="34" t="str">
        <f aca="false">TRUNC(D333 * F333, 2)</f>
        <v>#ERROR!</v>
      </c>
      <c r="H333" s="34"/>
      <c r="I333" s="34" t="str">
        <f aca="false">[1]CPUs!O333</f>
        <v>#ERROR!</v>
      </c>
      <c r="J333" s="34" t="str">
        <f aca="false">H333+I333</f>
        <v>#ERROR!</v>
      </c>
      <c r="K333" s="34" t="str">
        <f aca="false">H333*F333</f>
        <v>#ERROR!</v>
      </c>
      <c r="L333" s="34" t="str">
        <f aca="false">I333*F333</f>
        <v>#ERROR!</v>
      </c>
      <c r="M333" s="34" t="str">
        <f aca="false">J333*F333</f>
        <v>#ERROR!</v>
      </c>
      <c r="N333" s="4"/>
    </row>
    <row r="334" customFormat="false" ht="39" hidden="false" customHeight="true" outlineLevel="0" collapsed="false">
      <c r="A334" s="30" t="s">
        <v>668</v>
      </c>
      <c r="B334" s="30" t="s">
        <v>669</v>
      </c>
      <c r="C334" s="31" t="s">
        <v>30</v>
      </c>
      <c r="D334" s="34" t="n">
        <v>40</v>
      </c>
      <c r="E334" s="34" t="str">
        <f aca="false">[1]CPUs!I3036</f>
        <v>#ERROR!</v>
      </c>
      <c r="F334" s="34" t="str">
        <f aca="false">[1]CPUs!J3042</f>
        <v>#ERROR!</v>
      </c>
      <c r="G334" s="34" t="str">
        <f aca="false">TRUNC(D334 * F334, 2)</f>
        <v>#ERROR!</v>
      </c>
      <c r="H334" s="34"/>
      <c r="I334" s="34" t="str">
        <f aca="false">[1]CPUs!O334</f>
        <v>#ERROR!</v>
      </c>
      <c r="J334" s="34" t="str">
        <f aca="false">H334+I334</f>
        <v>#ERROR!</v>
      </c>
      <c r="K334" s="34" t="str">
        <f aca="false">H334*F334</f>
        <v>#ERROR!</v>
      </c>
      <c r="L334" s="34" t="str">
        <f aca="false">I334*F334</f>
        <v>#ERROR!</v>
      </c>
      <c r="M334" s="34" t="str">
        <f aca="false">J334*F334</f>
        <v>#ERROR!</v>
      </c>
      <c r="N334" s="4"/>
    </row>
    <row r="335" customFormat="false" ht="24" hidden="false" customHeight="true" outlineLevel="0" collapsed="false">
      <c r="A335" s="30" t="s">
        <v>670</v>
      </c>
      <c r="B335" s="30" t="s">
        <v>671</v>
      </c>
      <c r="C335" s="31" t="s">
        <v>30</v>
      </c>
      <c r="D335" s="34" t="n">
        <v>1</v>
      </c>
      <c r="E335" s="34" t="str">
        <f aca="false">[1]CPUs!I3045</f>
        <v>#ERROR!</v>
      </c>
      <c r="F335" s="34" t="str">
        <f aca="false">[1]CPUs!J3069</f>
        <v>#ERROR!</v>
      </c>
      <c r="G335" s="34" t="str">
        <f aca="false">TRUNC(D335 * F335, 2)</f>
        <v>#ERROR!</v>
      </c>
      <c r="H335" s="34"/>
      <c r="I335" s="34" t="str">
        <f aca="false">[1]CPUs!O335</f>
        <v>#ERROR!</v>
      </c>
      <c r="J335" s="34" t="str">
        <f aca="false">H335+I335</f>
        <v>#ERROR!</v>
      </c>
      <c r="K335" s="34" t="str">
        <f aca="false">H335*F335</f>
        <v>#ERROR!</v>
      </c>
      <c r="L335" s="34" t="str">
        <f aca="false">I335*F335</f>
        <v>#ERROR!</v>
      </c>
      <c r="M335" s="34" t="str">
        <f aca="false">J335*F335</f>
        <v>#ERROR!</v>
      </c>
      <c r="N335" s="4"/>
    </row>
    <row r="336" customFormat="false" ht="25.5" hidden="false" customHeight="true" outlineLevel="0" collapsed="false">
      <c r="A336" s="30" t="s">
        <v>672</v>
      </c>
      <c r="B336" s="30" t="s">
        <v>673</v>
      </c>
      <c r="C336" s="31" t="s">
        <v>30</v>
      </c>
      <c r="D336" s="34" t="n">
        <v>11</v>
      </c>
      <c r="E336" s="34" t="str">
        <f aca="false">[1]CPUs!I3072</f>
        <v>#ERROR!</v>
      </c>
      <c r="F336" s="34" t="str">
        <f aca="false">[1]CPUs!J3077</f>
        <v>#ERROR!</v>
      </c>
      <c r="G336" s="34" t="str">
        <f aca="false">TRUNC(D336 * F336, 2)</f>
        <v>#ERROR!</v>
      </c>
      <c r="H336" s="34"/>
      <c r="I336" s="34" t="str">
        <f aca="false">[1]CPUs!O336</f>
        <v>#ERROR!</v>
      </c>
      <c r="J336" s="34" t="str">
        <f aca="false">H336+I336</f>
        <v>#ERROR!</v>
      </c>
      <c r="K336" s="34" t="str">
        <f aca="false">H336*F336</f>
        <v>#ERROR!</v>
      </c>
      <c r="L336" s="34" t="str">
        <f aca="false">I336*F336</f>
        <v>#ERROR!</v>
      </c>
      <c r="M336" s="34" t="str">
        <f aca="false">J336*F336</f>
        <v>#ERROR!</v>
      </c>
      <c r="N336" s="4"/>
    </row>
    <row r="337" customFormat="false" ht="39" hidden="false" customHeight="true" outlineLevel="0" collapsed="false">
      <c r="A337" s="30" t="s">
        <v>674</v>
      </c>
      <c r="B337" s="30" t="s">
        <v>675</v>
      </c>
      <c r="C337" s="31" t="s">
        <v>30</v>
      </c>
      <c r="D337" s="34" t="n">
        <v>1</v>
      </c>
      <c r="E337" s="34" t="str">
        <f aca="false">[1]CPUs!I3080</f>
        <v>#ERROR!</v>
      </c>
      <c r="F337" s="34" t="str">
        <f aca="false">[1]CPUs!J3083</f>
        <v>#ERROR!</v>
      </c>
      <c r="G337" s="34" t="str">
        <f aca="false">TRUNC(D337 * F337, 2)</f>
        <v>#ERROR!</v>
      </c>
      <c r="H337" s="34"/>
      <c r="I337" s="34" t="str">
        <f aca="false">[1]CPUs!O337</f>
        <v>#ERROR!</v>
      </c>
      <c r="J337" s="34" t="str">
        <f aca="false">H337+I337</f>
        <v>#ERROR!</v>
      </c>
      <c r="K337" s="34" t="str">
        <f aca="false">H337*F337</f>
        <v>#ERROR!</v>
      </c>
      <c r="L337" s="34" t="str">
        <f aca="false">I337*F337</f>
        <v>#ERROR!</v>
      </c>
      <c r="M337" s="34" t="str">
        <f aca="false">J337*F337</f>
        <v>#ERROR!</v>
      </c>
      <c r="N337" s="4"/>
    </row>
    <row r="338" customFormat="false" ht="25.5" hidden="false" customHeight="true" outlineLevel="0" collapsed="false">
      <c r="A338" s="30" t="s">
        <v>676</v>
      </c>
      <c r="B338" s="30" t="s">
        <v>677</v>
      </c>
      <c r="C338" s="31" t="s">
        <v>30</v>
      </c>
      <c r="D338" s="34" t="n">
        <v>1</v>
      </c>
      <c r="E338" s="34" t="str">
        <f aca="false">[1]CPUs!I3086</f>
        <v>#ERROR!</v>
      </c>
      <c r="F338" s="34" t="str">
        <f aca="false">[1]CPUs!J3089</f>
        <v>#ERROR!</v>
      </c>
      <c r="G338" s="34" t="str">
        <f aca="false">TRUNC(D338 * F338, 2)</f>
        <v>#ERROR!</v>
      </c>
      <c r="H338" s="34"/>
      <c r="I338" s="34" t="str">
        <f aca="false">[1]CPUs!O338</f>
        <v>#ERROR!</v>
      </c>
      <c r="J338" s="34" t="str">
        <f aca="false">H338+I338</f>
        <v>#ERROR!</v>
      </c>
      <c r="K338" s="34" t="str">
        <f aca="false">H338*F338</f>
        <v>#ERROR!</v>
      </c>
      <c r="L338" s="34" t="str">
        <f aca="false">I338*F338</f>
        <v>#ERROR!</v>
      </c>
      <c r="M338" s="34" t="str">
        <f aca="false">J338*F338</f>
        <v>#ERROR!</v>
      </c>
      <c r="N338" s="4"/>
    </row>
    <row r="339" customFormat="false" ht="24" hidden="false" customHeight="true" outlineLevel="0" collapsed="false">
      <c r="A339" s="30" t="s">
        <v>678</v>
      </c>
      <c r="B339" s="30" t="s">
        <v>679</v>
      </c>
      <c r="C339" s="31" t="s">
        <v>30</v>
      </c>
      <c r="D339" s="34" t="n">
        <v>11</v>
      </c>
      <c r="E339" s="34" t="str">
        <f aca="false">[1]CPUs!I3093</f>
        <v>#ERROR!</v>
      </c>
      <c r="F339" s="34" t="str">
        <f aca="false">[1]CPUs!J3098</f>
        <v>#ERROR!</v>
      </c>
      <c r="G339" s="34" t="str">
        <f aca="false">TRUNC(D339 * F339, 2)</f>
        <v>#ERROR!</v>
      </c>
      <c r="H339" s="34"/>
      <c r="I339" s="34" t="str">
        <f aca="false">[1]CPUs!O339</f>
        <v>#ERROR!</v>
      </c>
      <c r="J339" s="34" t="str">
        <f aca="false">H339+I339</f>
        <v>#ERROR!</v>
      </c>
      <c r="K339" s="34" t="str">
        <f aca="false">H339*F339</f>
        <v>#ERROR!</v>
      </c>
      <c r="L339" s="34" t="str">
        <f aca="false">I339*F339</f>
        <v>#ERROR!</v>
      </c>
      <c r="M339" s="34" t="str">
        <f aca="false">J339*F339</f>
        <v>#ERROR!</v>
      </c>
      <c r="N339" s="4"/>
    </row>
    <row r="340" customFormat="false" ht="24" hidden="false" customHeight="true" outlineLevel="0" collapsed="false">
      <c r="A340" s="30" t="s">
        <v>680</v>
      </c>
      <c r="B340" s="30" t="s">
        <v>681</v>
      </c>
      <c r="C340" s="31" t="s">
        <v>30</v>
      </c>
      <c r="D340" s="34" t="n">
        <v>206</v>
      </c>
      <c r="E340" s="34" t="str">
        <f aca="false">[1]CPUs!I3101</f>
        <v>#ERROR!</v>
      </c>
      <c r="F340" s="34" t="str">
        <f aca="false">[1]CPUs!J3104</f>
        <v>#ERROR!</v>
      </c>
      <c r="G340" s="34" t="str">
        <f aca="false">TRUNC(D340 * F340, 2)</f>
        <v>#ERROR!</v>
      </c>
      <c r="H340" s="34"/>
      <c r="I340" s="34" t="str">
        <f aca="false">[1]CPUs!O340</f>
        <v>#ERROR!</v>
      </c>
      <c r="J340" s="34" t="str">
        <f aca="false">H340+I340</f>
        <v>#ERROR!</v>
      </c>
      <c r="K340" s="34" t="str">
        <f aca="false">H340*F340</f>
        <v>#ERROR!</v>
      </c>
      <c r="L340" s="34" t="str">
        <f aca="false">I340*F340</f>
        <v>#ERROR!</v>
      </c>
      <c r="M340" s="34" t="str">
        <f aca="false">J340*F340</f>
        <v>#ERROR!</v>
      </c>
      <c r="N340" s="4"/>
    </row>
    <row r="341" customFormat="false" ht="25.5" hidden="false" customHeight="true" outlineLevel="0" collapsed="false">
      <c r="A341" s="30" t="s">
        <v>682</v>
      </c>
      <c r="B341" s="30" t="s">
        <v>683</v>
      </c>
      <c r="C341" s="31" t="s">
        <v>30</v>
      </c>
      <c r="D341" s="34" t="n">
        <v>155</v>
      </c>
      <c r="E341" s="34" t="str">
        <f aca="false">[1]CPUs!I3108</f>
        <v>#ERROR!</v>
      </c>
      <c r="F341" s="34" t="str">
        <f aca="false">[1]CPUs!J3113</f>
        <v>#ERROR!</v>
      </c>
      <c r="G341" s="34" t="str">
        <f aca="false">TRUNC(D341 * F341, 2)</f>
        <v>#ERROR!</v>
      </c>
      <c r="H341" s="34"/>
      <c r="I341" s="34" t="str">
        <f aca="false">[1]CPUs!O341</f>
        <v>#ERROR!</v>
      </c>
      <c r="J341" s="34" t="str">
        <f aca="false">H341+I341</f>
        <v>#ERROR!</v>
      </c>
      <c r="K341" s="34" t="str">
        <f aca="false">H341*F341</f>
        <v>#ERROR!</v>
      </c>
      <c r="L341" s="34" t="str">
        <f aca="false">I341*F341</f>
        <v>#ERROR!</v>
      </c>
      <c r="M341" s="34" t="str">
        <f aca="false">J341*F341</f>
        <v>#ERROR!</v>
      </c>
      <c r="N341" s="4"/>
    </row>
    <row r="342" customFormat="false" ht="25.5" hidden="false" customHeight="true" outlineLevel="0" collapsed="false">
      <c r="A342" s="30" t="s">
        <v>684</v>
      </c>
      <c r="B342" s="30" t="s">
        <v>685</v>
      </c>
      <c r="C342" s="31" t="s">
        <v>30</v>
      </c>
      <c r="D342" s="34" t="n">
        <v>155</v>
      </c>
      <c r="E342" s="34" t="str">
        <f aca="false">[1]CPUs!I3116</f>
        <v>#ERROR!</v>
      </c>
      <c r="F342" s="34" t="str">
        <f aca="false">[1]CPUs!J3121</f>
        <v>#ERROR!</v>
      </c>
      <c r="G342" s="34" t="str">
        <f aca="false">TRUNC(D342 * F342, 2)</f>
        <v>#ERROR!</v>
      </c>
      <c r="H342" s="34"/>
      <c r="I342" s="34" t="str">
        <f aca="false">[1]CPUs!O342</f>
        <v>#ERROR!</v>
      </c>
      <c r="J342" s="34" t="str">
        <f aca="false">H342+I342</f>
        <v>#ERROR!</v>
      </c>
      <c r="K342" s="34" t="str">
        <f aca="false">H342*F342</f>
        <v>#ERROR!</v>
      </c>
      <c r="L342" s="34" t="str">
        <f aca="false">I342*F342</f>
        <v>#ERROR!</v>
      </c>
      <c r="M342" s="34" t="str">
        <f aca="false">J342*F342</f>
        <v>#ERROR!</v>
      </c>
      <c r="N342" s="4"/>
    </row>
    <row r="343" customFormat="false" ht="25.5" hidden="false" customHeight="true" outlineLevel="0" collapsed="false">
      <c r="A343" s="30" t="s">
        <v>686</v>
      </c>
      <c r="B343" s="30" t="s">
        <v>687</v>
      </c>
      <c r="C343" s="31" t="s">
        <v>30</v>
      </c>
      <c r="D343" s="34" t="n">
        <v>29</v>
      </c>
      <c r="E343" s="34" t="str">
        <f aca="false">[1]CPUs!I3124</f>
        <v>#ERROR!</v>
      </c>
      <c r="F343" s="34" t="str">
        <f aca="false">[1]CPUs!J3129</f>
        <v>#ERROR!</v>
      </c>
      <c r="G343" s="34" t="str">
        <f aca="false">TRUNC(D343 * F343, 2)</f>
        <v>#ERROR!</v>
      </c>
      <c r="H343" s="34"/>
      <c r="I343" s="34" t="str">
        <f aca="false">[1]CPUs!O343</f>
        <v>#ERROR!</v>
      </c>
      <c r="J343" s="34" t="str">
        <f aca="false">H343+I343</f>
        <v>#ERROR!</v>
      </c>
      <c r="K343" s="34" t="str">
        <f aca="false">H343*F343</f>
        <v>#ERROR!</v>
      </c>
      <c r="L343" s="34" t="str">
        <f aca="false">I343*F343</f>
        <v>#ERROR!</v>
      </c>
      <c r="M343" s="34" t="str">
        <f aca="false">J343*F343</f>
        <v>#ERROR!</v>
      </c>
      <c r="N343" s="4"/>
    </row>
    <row r="344" customFormat="false" ht="24" hidden="false" customHeight="true" outlineLevel="0" collapsed="false">
      <c r="A344" s="30" t="s">
        <v>688</v>
      </c>
      <c r="B344" s="30" t="s">
        <v>689</v>
      </c>
      <c r="C344" s="31" t="s">
        <v>15</v>
      </c>
      <c r="D344" s="34" t="n">
        <v>1</v>
      </c>
      <c r="E344" s="34" t="str">
        <f aca="false">[1]CPUs!I3132</f>
        <v>#ERROR!</v>
      </c>
      <c r="F344" s="34" t="str">
        <f aca="false">[1]CPUs!J3136</f>
        <v>#ERROR!</v>
      </c>
      <c r="G344" s="34" t="str">
        <f aca="false">TRUNC(D344 * F344, 2)</f>
        <v>#ERROR!</v>
      </c>
      <c r="H344" s="34"/>
      <c r="I344" s="34" t="str">
        <f aca="false">[1]CPUs!O344</f>
        <v>#ERROR!</v>
      </c>
      <c r="J344" s="34" t="str">
        <f aca="false">H344+I344</f>
        <v>#ERROR!</v>
      </c>
      <c r="K344" s="34" t="str">
        <f aca="false">H344*F344</f>
        <v>#ERROR!</v>
      </c>
      <c r="L344" s="34" t="str">
        <f aca="false">I344*F344</f>
        <v>#ERROR!</v>
      </c>
      <c r="M344" s="34" t="str">
        <f aca="false">J344*F344</f>
        <v>#ERROR!</v>
      </c>
      <c r="N344" s="4"/>
    </row>
    <row r="345" customFormat="false" ht="25.5" hidden="false" customHeight="true" outlineLevel="0" collapsed="false">
      <c r="A345" s="30" t="s">
        <v>690</v>
      </c>
      <c r="B345" s="30" t="s">
        <v>691</v>
      </c>
      <c r="C345" s="31" t="s">
        <v>15</v>
      </c>
      <c r="D345" s="34" t="n">
        <v>206</v>
      </c>
      <c r="E345" s="34" t="str">
        <f aca="false">[1]CPUs!I3139</f>
        <v>#ERROR!</v>
      </c>
      <c r="F345" s="34" t="str">
        <f aca="false">[1]CPUs!J3143</f>
        <v>#ERROR!</v>
      </c>
      <c r="G345" s="34" t="str">
        <f aca="false">TRUNC(D345 * F345, 2)</f>
        <v>#ERROR!</v>
      </c>
      <c r="H345" s="34"/>
      <c r="I345" s="34" t="str">
        <f aca="false">[1]CPUs!O345</f>
        <v>#ERROR!</v>
      </c>
      <c r="J345" s="34" t="str">
        <f aca="false">H345+I345</f>
        <v>#ERROR!</v>
      </c>
      <c r="K345" s="34" t="str">
        <f aca="false">H345*F345</f>
        <v>#ERROR!</v>
      </c>
      <c r="L345" s="34" t="str">
        <f aca="false">I345*F345</f>
        <v>#ERROR!</v>
      </c>
      <c r="M345" s="34" t="str">
        <f aca="false">J345*F345</f>
        <v>#ERROR!</v>
      </c>
      <c r="N345" s="4"/>
    </row>
    <row r="346" customFormat="false" ht="24" hidden="false" customHeight="true" outlineLevel="0" collapsed="false">
      <c r="A346" s="30" t="s">
        <v>692</v>
      </c>
      <c r="B346" s="30" t="s">
        <v>693</v>
      </c>
      <c r="C346" s="31" t="s">
        <v>30</v>
      </c>
      <c r="D346" s="34" t="n">
        <v>1</v>
      </c>
      <c r="E346" s="34" t="str">
        <f aca="false">[1]CPUs!I3146</f>
        <v>#ERROR!</v>
      </c>
      <c r="F346" s="34" t="str">
        <f aca="false">[1]CPUs!J3151</f>
        <v>#ERROR!</v>
      </c>
      <c r="G346" s="34" t="str">
        <f aca="false">TRUNC(D346 * F346, 2)</f>
        <v>#ERROR!</v>
      </c>
      <c r="H346" s="34"/>
      <c r="I346" s="34" t="str">
        <f aca="false">[1]CPUs!O346</f>
        <v>#ERROR!</v>
      </c>
      <c r="J346" s="34" t="str">
        <f aca="false">H346+I346</f>
        <v>#ERROR!</v>
      </c>
      <c r="K346" s="34" t="str">
        <f aca="false">H346*F346</f>
        <v>#ERROR!</v>
      </c>
      <c r="L346" s="34" t="str">
        <f aca="false">I346*F346</f>
        <v>#ERROR!</v>
      </c>
      <c r="M346" s="34" t="str">
        <f aca="false">J346*F346</f>
        <v>#ERROR!</v>
      </c>
      <c r="N346" s="4"/>
    </row>
    <row r="347" customFormat="false" ht="24" hidden="false" customHeight="true" outlineLevel="0" collapsed="false">
      <c r="A347" s="35" t="s">
        <v>694</v>
      </c>
      <c r="B347" s="35" t="s">
        <v>695</v>
      </c>
      <c r="C347" s="35"/>
      <c r="D347" s="39"/>
      <c r="E347" s="38"/>
      <c r="F347" s="38"/>
      <c r="G347" s="39" t="str">
        <f aca="false">SUM(G348:G351)</f>
        <v>#ERROR!</v>
      </c>
      <c r="H347" s="39"/>
      <c r="I347" s="38"/>
      <c r="J347" s="39"/>
      <c r="K347" s="39" t="str">
        <f aca="false">SUM(K348:K351)</f>
        <v>#ERROR!</v>
      </c>
      <c r="L347" s="39" t="str">
        <f aca="false">SUM(L348:L351)</f>
        <v>#ERROR!</v>
      </c>
      <c r="M347" s="39" t="str">
        <f aca="false">SUM(M348:M351)</f>
        <v>#ERROR!</v>
      </c>
      <c r="N347" s="4"/>
    </row>
    <row r="348" customFormat="false" ht="24" hidden="false" customHeight="true" outlineLevel="0" collapsed="false">
      <c r="A348" s="30" t="s">
        <v>696</v>
      </c>
      <c r="B348" s="30" t="s">
        <v>697</v>
      </c>
      <c r="C348" s="31" t="s">
        <v>698</v>
      </c>
      <c r="D348" s="34" t="n">
        <v>9.38</v>
      </c>
      <c r="E348" s="34" t="str">
        <f aca="false">[1]CPUs!I3154</f>
        <v>#ERROR!</v>
      </c>
      <c r="F348" s="34" t="str">
        <f aca="false">[1]CPUs!J3163</f>
        <v>#ERROR!</v>
      </c>
      <c r="G348" s="34" t="str">
        <f aca="false">TRUNC(D348 * F348, 2)</f>
        <v>#ERROR!</v>
      </c>
      <c r="H348" s="34"/>
      <c r="I348" s="34" t="str">
        <f aca="false">[1]CPUs!O348</f>
        <v>#ERROR!</v>
      </c>
      <c r="J348" s="34" t="str">
        <f aca="false">H348+I348</f>
        <v>#ERROR!</v>
      </c>
      <c r="K348" s="34" t="str">
        <f aca="false">H348*F348</f>
        <v>#ERROR!</v>
      </c>
      <c r="L348" s="34" t="str">
        <f aca="false">I348*F348</f>
        <v>#ERROR!</v>
      </c>
      <c r="M348" s="34" t="str">
        <f aca="false">J348*F348</f>
        <v>#ERROR!</v>
      </c>
      <c r="N348" s="4"/>
    </row>
    <row r="349" customFormat="false" ht="24" hidden="false" customHeight="true" outlineLevel="0" collapsed="false">
      <c r="A349" s="30" t="s">
        <v>699</v>
      </c>
      <c r="B349" s="30" t="s">
        <v>700</v>
      </c>
      <c r="C349" s="31" t="s">
        <v>698</v>
      </c>
      <c r="D349" s="34" t="n">
        <v>1.76</v>
      </c>
      <c r="E349" s="34" t="str">
        <f aca="false">[1]CPUs!I3166</f>
        <v>#ERROR!</v>
      </c>
      <c r="F349" s="34" t="str">
        <f aca="false">[1]CPUs!J3174</f>
        <v>#ERROR!</v>
      </c>
      <c r="G349" s="34" t="str">
        <f aca="false">TRUNC(D349 * F349, 2)</f>
        <v>#ERROR!</v>
      </c>
      <c r="H349" s="34"/>
      <c r="I349" s="34" t="str">
        <f aca="false">[1]CPUs!O349</f>
        <v>#ERROR!</v>
      </c>
      <c r="J349" s="34" t="str">
        <f aca="false">H349+I349</f>
        <v>#ERROR!</v>
      </c>
      <c r="K349" s="34" t="str">
        <f aca="false">H349*F349</f>
        <v>#ERROR!</v>
      </c>
      <c r="L349" s="34" t="str">
        <f aca="false">I349*F349</f>
        <v>#ERROR!</v>
      </c>
      <c r="M349" s="34" t="str">
        <f aca="false">J349*F349</f>
        <v>#ERROR!</v>
      </c>
      <c r="N349" s="4"/>
    </row>
    <row r="350" customFormat="false" ht="24" hidden="false" customHeight="true" outlineLevel="0" collapsed="false">
      <c r="A350" s="30" t="s">
        <v>701</v>
      </c>
      <c r="B350" s="30" t="s">
        <v>702</v>
      </c>
      <c r="C350" s="31" t="s">
        <v>48</v>
      </c>
      <c r="D350" s="34" t="n">
        <v>153.66</v>
      </c>
      <c r="E350" s="34" t="str">
        <f aca="false">[1]CPUs!I3177</f>
        <v>#ERROR!</v>
      </c>
      <c r="F350" s="34" t="str">
        <f aca="false">[1]CPUs!J3185</f>
        <v>#ERROR!</v>
      </c>
      <c r="G350" s="34" t="str">
        <f aca="false">TRUNC(D350 * F350, 2)</f>
        <v>#ERROR!</v>
      </c>
      <c r="H350" s="34"/>
      <c r="I350" s="34" t="str">
        <f aca="false">[1]CPUs!O350</f>
        <v>#ERROR!</v>
      </c>
      <c r="J350" s="34" t="str">
        <f aca="false">H350+I350</f>
        <v>#ERROR!</v>
      </c>
      <c r="K350" s="34" t="str">
        <f aca="false">H350*F350</f>
        <v>#ERROR!</v>
      </c>
      <c r="L350" s="34" t="str">
        <f aca="false">I350*F350</f>
        <v>#ERROR!</v>
      </c>
      <c r="M350" s="34" t="str">
        <f aca="false">J350*F350</f>
        <v>#ERROR!</v>
      </c>
      <c r="N350" s="4"/>
    </row>
    <row r="351" customFormat="false" ht="24" hidden="false" customHeight="true" outlineLevel="0" collapsed="false">
      <c r="A351" s="30" t="s">
        <v>703</v>
      </c>
      <c r="B351" s="30" t="s">
        <v>704</v>
      </c>
      <c r="C351" s="31" t="s">
        <v>48</v>
      </c>
      <c r="D351" s="34" t="n">
        <v>235</v>
      </c>
      <c r="E351" s="34" t="str">
        <f aca="false">[1]CPUs!I3188</f>
        <v>#ERROR!</v>
      </c>
      <c r="F351" s="34" t="str">
        <f aca="false">[1]CPUs!J3193</f>
        <v>#ERROR!</v>
      </c>
      <c r="G351" s="34" t="str">
        <f aca="false">TRUNC(D351 * F351, 2)</f>
        <v>#ERROR!</v>
      </c>
      <c r="H351" s="34"/>
      <c r="I351" s="34" t="str">
        <f aca="false">[1]CPUs!O351</f>
        <v>#ERROR!</v>
      </c>
      <c r="J351" s="34" t="str">
        <f aca="false">H351+I351</f>
        <v>#ERROR!</v>
      </c>
      <c r="K351" s="34" t="str">
        <f aca="false">H351*F351</f>
        <v>#ERROR!</v>
      </c>
      <c r="L351" s="34" t="str">
        <f aca="false">I351*F351</f>
        <v>#ERROR!</v>
      </c>
      <c r="M351" s="34" t="str">
        <f aca="false">J351*F351</f>
        <v>#ERROR!</v>
      </c>
      <c r="N351" s="4"/>
    </row>
    <row r="352" customFormat="false" ht="24" hidden="false" customHeight="true" outlineLevel="0" collapsed="false">
      <c r="A352" s="35" t="s">
        <v>705</v>
      </c>
      <c r="B352" s="35" t="s">
        <v>706</v>
      </c>
      <c r="C352" s="35"/>
      <c r="D352" s="39"/>
      <c r="E352" s="38"/>
      <c r="F352" s="38"/>
      <c r="G352" s="39" t="str">
        <f aca="false">SUM(G353:G355)</f>
        <v>#ERROR!</v>
      </c>
      <c r="H352" s="39"/>
      <c r="I352" s="38"/>
      <c r="J352" s="39"/>
      <c r="K352" s="39" t="str">
        <f aca="false">SUM(K353:K355)</f>
        <v>#ERROR!</v>
      </c>
      <c r="L352" s="39" t="str">
        <f aca="false">SUM(L353:L355)</f>
        <v>#ERROR!</v>
      </c>
      <c r="M352" s="39" t="str">
        <f aca="false">SUM(M353:M355)</f>
        <v>#ERROR!</v>
      </c>
      <c r="N352" s="4"/>
    </row>
    <row r="353" customFormat="false" ht="25.5" hidden="false" customHeight="true" outlineLevel="0" collapsed="false">
      <c r="A353" s="30" t="s">
        <v>707</v>
      </c>
      <c r="B353" s="30" t="s">
        <v>708</v>
      </c>
      <c r="C353" s="31" t="s">
        <v>698</v>
      </c>
      <c r="D353" s="34" t="n">
        <v>250</v>
      </c>
      <c r="E353" s="34" t="str">
        <f aca="false">[1]CPUs!I3196</f>
        <v>#ERROR!</v>
      </c>
      <c r="F353" s="34" t="str">
        <f aca="false">[1]CPUs!J3201</f>
        <v>#ERROR!</v>
      </c>
      <c r="G353" s="34" t="str">
        <f aca="false">TRUNC(D353 * F353, 2)</f>
        <v>#ERROR!</v>
      </c>
      <c r="H353" s="34"/>
      <c r="I353" s="34" t="str">
        <f aca="false">[1]CPUs!O353</f>
        <v>#ERROR!</v>
      </c>
      <c r="J353" s="34" t="str">
        <f aca="false">H353+I353</f>
        <v>#ERROR!</v>
      </c>
      <c r="K353" s="34" t="str">
        <f aca="false">H353*F353</f>
        <v>#ERROR!</v>
      </c>
      <c r="L353" s="34" t="str">
        <f aca="false">I353*F353</f>
        <v>#ERROR!</v>
      </c>
      <c r="M353" s="34" t="str">
        <f aca="false">J353*F353</f>
        <v>#ERROR!</v>
      </c>
      <c r="N353" s="4"/>
    </row>
    <row r="354" customFormat="false" ht="24" hidden="false" customHeight="true" outlineLevel="0" collapsed="false">
      <c r="A354" s="30" t="s">
        <v>709</v>
      </c>
      <c r="B354" s="30" t="s">
        <v>710</v>
      </c>
      <c r="C354" s="31" t="s">
        <v>30</v>
      </c>
      <c r="D354" s="34" t="n">
        <v>320</v>
      </c>
      <c r="E354" s="34" t="str">
        <f aca="false">[1]CPUs!I3204</f>
        <v>#ERROR!</v>
      </c>
      <c r="F354" s="34" t="str">
        <f aca="false">[1]CPUs!J3209</f>
        <v>#ERROR!</v>
      </c>
      <c r="G354" s="34" t="str">
        <f aca="false">TRUNC(D354 * F354, 2)</f>
        <v>#ERROR!</v>
      </c>
      <c r="H354" s="34"/>
      <c r="I354" s="34" t="str">
        <f aca="false">[1]CPUs!O354</f>
        <v>#ERROR!</v>
      </c>
      <c r="J354" s="34" t="str">
        <f aca="false">H354+I354</f>
        <v>#ERROR!</v>
      </c>
      <c r="K354" s="34" t="str">
        <f aca="false">H354*F354</f>
        <v>#ERROR!</v>
      </c>
      <c r="L354" s="34" t="str">
        <f aca="false">I354*F354</f>
        <v>#ERROR!</v>
      </c>
      <c r="M354" s="34" t="str">
        <f aca="false">J354*F354</f>
        <v>#ERROR!</v>
      </c>
      <c r="N354" s="4"/>
    </row>
    <row r="355" customFormat="false" ht="25.5" hidden="false" customHeight="true" outlineLevel="0" collapsed="false">
      <c r="A355" s="30" t="s">
        <v>711</v>
      </c>
      <c r="B355" s="30" t="s">
        <v>712</v>
      </c>
      <c r="C355" s="31" t="s">
        <v>713</v>
      </c>
      <c r="D355" s="34" t="n">
        <v>35.5</v>
      </c>
      <c r="E355" s="34" t="str">
        <f aca="false">[1]CPUs!I3212</f>
        <v>#ERROR!</v>
      </c>
      <c r="F355" s="34" t="str">
        <f aca="false">[1]CPUs!J3215</f>
        <v>#ERROR!</v>
      </c>
      <c r="G355" s="34" t="str">
        <f aca="false">TRUNC(D355 * F355, 2)</f>
        <v>#ERROR!</v>
      </c>
      <c r="H355" s="34"/>
      <c r="I355" s="34" t="str">
        <f aca="false">[1]CPUs!O355</f>
        <v>#ERROR!</v>
      </c>
      <c r="J355" s="34" t="str">
        <f aca="false">H355+I355</f>
        <v>#ERROR!</v>
      </c>
      <c r="K355" s="34" t="str">
        <f aca="false">H355*F355</f>
        <v>#ERROR!</v>
      </c>
      <c r="L355" s="34" t="str">
        <f aca="false">I355*F355</f>
        <v>#ERROR!</v>
      </c>
      <c r="M355" s="34" t="str">
        <f aca="false">J355*F355</f>
        <v>#ERROR!</v>
      </c>
      <c r="N355" s="4"/>
    </row>
    <row r="356" customFormat="false" ht="24" hidden="false" customHeight="true" outlineLevel="0" collapsed="false">
      <c r="A356" s="35" t="s">
        <v>714</v>
      </c>
      <c r="B356" s="35" t="s">
        <v>715</v>
      </c>
      <c r="C356" s="35"/>
      <c r="D356" s="39"/>
      <c r="E356" s="38"/>
      <c r="F356" s="38"/>
      <c r="G356" s="39" t="str">
        <f aca="false">G357</f>
        <v>#ERROR!</v>
      </c>
      <c r="H356" s="39"/>
      <c r="I356" s="38"/>
      <c r="J356" s="39"/>
      <c r="K356" s="39" t="str">
        <f aca="false">K357</f>
        <v>#ERROR!</v>
      </c>
      <c r="L356" s="39" t="str">
        <f aca="false">L357</f>
        <v>#ERROR!</v>
      </c>
      <c r="M356" s="39" t="str">
        <f aca="false">M357</f>
        <v>#ERROR!</v>
      </c>
      <c r="N356" s="4"/>
    </row>
    <row r="357" customFormat="false" ht="24" hidden="false" customHeight="true" outlineLevel="0" collapsed="false">
      <c r="A357" s="35" t="s">
        <v>716</v>
      </c>
      <c r="B357" s="35" t="s">
        <v>717</v>
      </c>
      <c r="C357" s="35"/>
      <c r="D357" s="39"/>
      <c r="E357" s="38"/>
      <c r="F357" s="38"/>
      <c r="G357" s="39" t="str">
        <f aca="false">SUM(G358:G363)</f>
        <v>#ERROR!</v>
      </c>
      <c r="H357" s="39"/>
      <c r="I357" s="38"/>
      <c r="J357" s="39"/>
      <c r="K357" s="39" t="str">
        <f aca="false">SUM(K358:K363)</f>
        <v>#ERROR!</v>
      </c>
      <c r="L357" s="39" t="str">
        <f aca="false">SUM(L358:L363)</f>
        <v>#ERROR!</v>
      </c>
      <c r="M357" s="39" t="str">
        <f aca="false">SUM(M358:M363)</f>
        <v>#ERROR!</v>
      </c>
      <c r="N357" s="4"/>
    </row>
    <row r="358" customFormat="false" ht="24" hidden="false" customHeight="true" outlineLevel="0" collapsed="false">
      <c r="A358" s="30" t="s">
        <v>718</v>
      </c>
      <c r="B358" s="30" t="s">
        <v>719</v>
      </c>
      <c r="C358" s="31" t="s">
        <v>48</v>
      </c>
      <c r="D358" s="34" t="n">
        <v>1150</v>
      </c>
      <c r="E358" s="34" t="str">
        <f aca="false">[1]CPUs!I3219</f>
        <v>#ERROR!</v>
      </c>
      <c r="F358" s="34" t="str">
        <f aca="false">[1]CPUs!J3224</f>
        <v>#ERROR!</v>
      </c>
      <c r="G358" s="34" t="str">
        <f aca="false">TRUNC(D358 * F358, 2)</f>
        <v>#ERROR!</v>
      </c>
      <c r="H358" s="34"/>
      <c r="I358" s="34" t="str">
        <f aca="false">[1]CPUs!O358</f>
        <v>#ERROR!</v>
      </c>
      <c r="J358" s="34" t="str">
        <f aca="false">H358+I358</f>
        <v>#ERROR!</v>
      </c>
      <c r="K358" s="34" t="str">
        <f aca="false">H358*F358</f>
        <v>#ERROR!</v>
      </c>
      <c r="L358" s="34" t="str">
        <f aca="false">I358*F358</f>
        <v>#ERROR!</v>
      </c>
      <c r="M358" s="34" t="str">
        <f aca="false">J358*F358</f>
        <v>#ERROR!</v>
      </c>
      <c r="N358" s="4"/>
    </row>
    <row r="359" customFormat="false" ht="24" hidden="false" customHeight="true" outlineLevel="0" collapsed="false">
      <c r="A359" s="30" t="s">
        <v>720</v>
      </c>
      <c r="B359" s="30" t="s">
        <v>721</v>
      </c>
      <c r="C359" s="31" t="s">
        <v>722</v>
      </c>
      <c r="D359" s="34" t="n">
        <v>20950</v>
      </c>
      <c r="E359" s="34" t="str">
        <f aca="false">[1]CPUs!I3227</f>
        <v>#ERROR!</v>
      </c>
      <c r="F359" s="34" t="str">
        <f aca="false">[1]CPUs!J3232</f>
        <v>#ERROR!</v>
      </c>
      <c r="G359" s="34" t="str">
        <f aca="false">TRUNC(D359 * F359, 2)</f>
        <v>#ERROR!</v>
      </c>
      <c r="H359" s="34"/>
      <c r="I359" s="34" t="str">
        <f aca="false">[1]CPUs!O359</f>
        <v>#ERROR!</v>
      </c>
      <c r="J359" s="34" t="str">
        <f aca="false">H359+I359</f>
        <v>#ERROR!</v>
      </c>
      <c r="K359" s="34" t="str">
        <f aca="false">H359*F359</f>
        <v>#ERROR!</v>
      </c>
      <c r="L359" s="34" t="str">
        <f aca="false">I359*F359</f>
        <v>#ERROR!</v>
      </c>
      <c r="M359" s="34" t="str">
        <f aca="false">J359*F359</f>
        <v>#ERROR!</v>
      </c>
      <c r="N359" s="4"/>
    </row>
    <row r="360" customFormat="false" ht="24" hidden="false" customHeight="true" outlineLevel="0" collapsed="false">
      <c r="A360" s="30" t="s">
        <v>720</v>
      </c>
      <c r="B360" s="30" t="s">
        <v>723</v>
      </c>
      <c r="C360" s="31" t="s">
        <v>30</v>
      </c>
      <c r="D360" s="34" t="n">
        <v>321</v>
      </c>
      <c r="E360" s="34" t="str">
        <f aca="false">[1]CPUs!I3235</f>
        <v>#ERROR!</v>
      </c>
      <c r="F360" s="34" t="str">
        <f aca="false">[1]CPUs!J3238</f>
        <v>#ERROR!</v>
      </c>
      <c r="G360" s="34" t="str">
        <f aca="false">TRUNC(D360 * F360, 2)</f>
        <v>#ERROR!</v>
      </c>
      <c r="H360" s="34"/>
      <c r="I360" s="34" t="str">
        <f aca="false">[1]CPUs!O360</f>
        <v>#ERROR!</v>
      </c>
      <c r="J360" s="34" t="str">
        <f aca="false">H360+I360</f>
        <v>#ERROR!</v>
      </c>
      <c r="K360" s="34" t="str">
        <f aca="false">H360*F360</f>
        <v>#ERROR!</v>
      </c>
      <c r="L360" s="34" t="str">
        <f aca="false">I360*F360</f>
        <v>#ERROR!</v>
      </c>
      <c r="M360" s="34" t="str">
        <f aca="false">J360*F360</f>
        <v>#ERROR!</v>
      </c>
      <c r="N360" s="4"/>
    </row>
    <row r="361" customFormat="false" ht="24" hidden="false" customHeight="true" outlineLevel="0" collapsed="false">
      <c r="A361" s="30" t="s">
        <v>724</v>
      </c>
      <c r="B361" s="30" t="s">
        <v>725</v>
      </c>
      <c r="C361" s="31" t="s">
        <v>726</v>
      </c>
      <c r="D361" s="34" t="n">
        <v>321</v>
      </c>
      <c r="E361" s="34" t="str">
        <f aca="false">[1]CPUs!I3242</f>
        <v>#ERROR!</v>
      </c>
      <c r="F361" s="34" t="str">
        <f aca="false">[1]CPUs!J3245</f>
        <v>#ERROR!</v>
      </c>
      <c r="G361" s="34" t="str">
        <f aca="false">TRUNC(D361 * F361, 2)</f>
        <v>#ERROR!</v>
      </c>
      <c r="H361" s="34"/>
      <c r="I361" s="34" t="str">
        <f aca="false">[1]CPUs!O361</f>
        <v>#ERROR!</v>
      </c>
      <c r="J361" s="34" t="str">
        <f aca="false">H361+I361</f>
        <v>#ERROR!</v>
      </c>
      <c r="K361" s="34" t="str">
        <f aca="false">H361*F361</f>
        <v>#ERROR!</v>
      </c>
      <c r="L361" s="34" t="str">
        <f aca="false">I361*F361</f>
        <v>#ERROR!</v>
      </c>
      <c r="M361" s="34" t="str">
        <f aca="false">J361*F361</f>
        <v>#ERROR!</v>
      </c>
      <c r="N361" s="4"/>
    </row>
    <row r="362" customFormat="false" ht="25.5" hidden="false" customHeight="true" outlineLevel="0" collapsed="false">
      <c r="A362" s="30" t="s">
        <v>727</v>
      </c>
      <c r="B362" s="30" t="s">
        <v>728</v>
      </c>
      <c r="C362" s="31" t="s">
        <v>48</v>
      </c>
      <c r="D362" s="34" t="n">
        <v>360</v>
      </c>
      <c r="E362" s="34" t="str">
        <f aca="false">[1]CPUs!I3248</f>
        <v>#ERROR!</v>
      </c>
      <c r="F362" s="34" t="str">
        <f aca="false">[1]CPUs!J3253</f>
        <v>#ERROR!</v>
      </c>
      <c r="G362" s="34" t="str">
        <f aca="false">TRUNC(D362 * F362, 2)</f>
        <v>#ERROR!</v>
      </c>
      <c r="H362" s="34"/>
      <c r="I362" s="34" t="str">
        <f aca="false">[1]CPUs!O362</f>
        <v>#ERROR!</v>
      </c>
      <c r="J362" s="34" t="str">
        <f aca="false">H362+I362</f>
        <v>#ERROR!</v>
      </c>
      <c r="K362" s="34" t="str">
        <f aca="false">H362*F362</f>
        <v>#ERROR!</v>
      </c>
      <c r="L362" s="34" t="str">
        <f aca="false">I362*F362</f>
        <v>#ERROR!</v>
      </c>
      <c r="M362" s="34" t="str">
        <f aca="false">J362*F362</f>
        <v>#ERROR!</v>
      </c>
      <c r="N362" s="4"/>
    </row>
    <row r="363" customFormat="false" ht="25.5" hidden="false" customHeight="true" outlineLevel="0" collapsed="false">
      <c r="A363" s="30" t="s">
        <v>729</v>
      </c>
      <c r="B363" s="30" t="s">
        <v>617</v>
      </c>
      <c r="C363" s="31" t="s">
        <v>48</v>
      </c>
      <c r="D363" s="34" t="n">
        <v>95</v>
      </c>
      <c r="E363" s="34" t="str">
        <f aca="false">[1]CPUs!I3256</f>
        <v>#ERROR!</v>
      </c>
      <c r="F363" s="34" t="str">
        <f aca="false">[1]CPUs!J3261</f>
        <v>#ERROR!</v>
      </c>
      <c r="G363" s="34" t="str">
        <f aca="false">TRUNC(D363 * F363, 2)</f>
        <v>#ERROR!</v>
      </c>
      <c r="H363" s="34"/>
      <c r="I363" s="34" t="str">
        <f aca="false">[1]CPUs!O363</f>
        <v>#ERROR!</v>
      </c>
      <c r="J363" s="34" t="str">
        <f aca="false">H363+I363</f>
        <v>#ERROR!</v>
      </c>
      <c r="K363" s="34" t="str">
        <f aca="false">H363*F363</f>
        <v>#ERROR!</v>
      </c>
      <c r="L363" s="34" t="str">
        <f aca="false">I363*F363</f>
        <v>#ERROR!</v>
      </c>
      <c r="M363" s="34" t="str">
        <f aca="false">J363*F363</f>
        <v>#ERROR!</v>
      </c>
      <c r="N363" s="4"/>
    </row>
    <row r="364" customFormat="false" ht="25.5" hidden="false" customHeight="true" outlineLevel="0" collapsed="false">
      <c r="A364" s="35" t="s">
        <v>730</v>
      </c>
      <c r="B364" s="35" t="s">
        <v>731</v>
      </c>
      <c r="C364" s="35"/>
      <c r="D364" s="39"/>
      <c r="E364" s="38"/>
      <c r="F364" s="38"/>
      <c r="G364" s="39" t="str">
        <f aca="false">G365+G377+G385+G390+G402</f>
        <v>#ERROR!</v>
      </c>
      <c r="H364" s="39"/>
      <c r="I364" s="38"/>
      <c r="J364" s="39"/>
      <c r="K364" s="39" t="str">
        <f aca="false">K365+K377+K385+K390+K402</f>
        <v>#ERROR!</v>
      </c>
      <c r="L364" s="39" t="str">
        <f aca="false">L365+L377+L385+L390+L402</f>
        <v>#ERROR!</v>
      </c>
      <c r="M364" s="39" t="str">
        <f aca="false">M365+M377+M385+M390+M402</f>
        <v>#ERROR!</v>
      </c>
      <c r="N364" s="4"/>
    </row>
    <row r="365" customFormat="false" ht="24" hidden="false" customHeight="true" outlineLevel="0" collapsed="false">
      <c r="A365" s="35" t="s">
        <v>732</v>
      </c>
      <c r="B365" s="35" t="s">
        <v>733</v>
      </c>
      <c r="C365" s="35"/>
      <c r="D365" s="39"/>
      <c r="E365" s="38"/>
      <c r="F365" s="38"/>
      <c r="G365" s="39" t="str">
        <f aca="false">SUM(G366:G376)</f>
        <v>#ERROR!</v>
      </c>
      <c r="H365" s="39"/>
      <c r="I365" s="38"/>
      <c r="J365" s="39"/>
      <c r="K365" s="39" t="str">
        <f aca="false">SUM(K366:K376)</f>
        <v>#ERROR!</v>
      </c>
      <c r="L365" s="39" t="str">
        <f aca="false">SUM(L366:L376)</f>
        <v>#ERROR!</v>
      </c>
      <c r="M365" s="39" t="str">
        <f aca="false">SUM(M366:M376)</f>
        <v>#ERROR!</v>
      </c>
      <c r="N365" s="4"/>
    </row>
    <row r="366" customFormat="false" ht="25.5" hidden="false" customHeight="true" outlineLevel="0" collapsed="false">
      <c r="A366" s="30" t="s">
        <v>734</v>
      </c>
      <c r="B366" s="30" t="s">
        <v>735</v>
      </c>
      <c r="C366" s="31" t="s">
        <v>698</v>
      </c>
      <c r="D366" s="34" t="n">
        <v>1220</v>
      </c>
      <c r="E366" s="34" t="str">
        <f aca="false">[1]CPUs!I3265</f>
        <v>#ERROR!</v>
      </c>
      <c r="F366" s="34" t="str">
        <f aca="false">[1]CPUs!J3269</f>
        <v>#ERROR!</v>
      </c>
      <c r="G366" s="34" t="str">
        <f aca="false">TRUNC(D366 * F366, 2)</f>
        <v>#ERROR!</v>
      </c>
      <c r="H366" s="34"/>
      <c r="I366" s="34" t="str">
        <f aca="false">[1]CPUs!O366</f>
        <v>#ERROR!</v>
      </c>
      <c r="J366" s="34" t="str">
        <f aca="false">H366+I366</f>
        <v>#ERROR!</v>
      </c>
      <c r="K366" s="34" t="str">
        <f aca="false">H366*F366</f>
        <v>#ERROR!</v>
      </c>
      <c r="L366" s="34" t="str">
        <f aca="false">I366*F366</f>
        <v>#ERROR!</v>
      </c>
      <c r="M366" s="34" t="str">
        <f aca="false">J366*F366</f>
        <v>#ERROR!</v>
      </c>
      <c r="N366" s="4"/>
    </row>
    <row r="367" customFormat="false" ht="25.5" hidden="false" customHeight="true" outlineLevel="0" collapsed="false">
      <c r="A367" s="30" t="s">
        <v>736</v>
      </c>
      <c r="B367" s="30" t="s">
        <v>737</v>
      </c>
      <c r="C367" s="31" t="s">
        <v>30</v>
      </c>
      <c r="D367" s="34" t="n">
        <v>12</v>
      </c>
      <c r="E367" s="34" t="str">
        <f aca="false">[1]CPUs!I3272</f>
        <v>#ERROR!</v>
      </c>
      <c r="F367" s="34" t="str">
        <f aca="false">[1]CPUs!J3278</f>
        <v>#ERROR!</v>
      </c>
      <c r="G367" s="34" t="str">
        <f aca="false">TRUNC(D367 * F367, 2)</f>
        <v>#ERROR!</v>
      </c>
      <c r="H367" s="34"/>
      <c r="I367" s="34" t="str">
        <f aca="false">[1]CPUs!O367</f>
        <v>#ERROR!</v>
      </c>
      <c r="J367" s="34" t="str">
        <f aca="false">H367+I367</f>
        <v>#ERROR!</v>
      </c>
      <c r="K367" s="34" t="str">
        <f aca="false">H367*F367</f>
        <v>#ERROR!</v>
      </c>
      <c r="L367" s="34" t="str">
        <f aca="false">I367*F367</f>
        <v>#ERROR!</v>
      </c>
      <c r="M367" s="34" t="str">
        <f aca="false">J367*F367</f>
        <v>#ERROR!</v>
      </c>
      <c r="N367" s="4"/>
    </row>
    <row r="368" customFormat="false" ht="39" hidden="false" customHeight="true" outlineLevel="0" collapsed="false">
      <c r="A368" s="30" t="s">
        <v>738</v>
      </c>
      <c r="B368" s="30" t="s">
        <v>739</v>
      </c>
      <c r="C368" s="31" t="s">
        <v>30</v>
      </c>
      <c r="D368" s="34" t="n">
        <v>9</v>
      </c>
      <c r="E368" s="34" t="str">
        <f aca="false">[1]CPUs!I3281</f>
        <v>#ERROR!</v>
      </c>
      <c r="F368" s="34" t="str">
        <f aca="false">[1]CPUs!J3285</f>
        <v>#ERROR!</v>
      </c>
      <c r="G368" s="34" t="str">
        <f aca="false">TRUNC(D368 * F368, 2)</f>
        <v>#ERROR!</v>
      </c>
      <c r="H368" s="34"/>
      <c r="I368" s="34" t="str">
        <f aca="false">[1]CPUs!O368</f>
        <v>#ERROR!</v>
      </c>
      <c r="J368" s="34" t="str">
        <f aca="false">H368+I368</f>
        <v>#ERROR!</v>
      </c>
      <c r="K368" s="34" t="str">
        <f aca="false">H368*F368</f>
        <v>#ERROR!</v>
      </c>
      <c r="L368" s="34" t="str">
        <f aca="false">I368*F368</f>
        <v>#ERROR!</v>
      </c>
      <c r="M368" s="34" t="str">
        <f aca="false">J368*F368</f>
        <v>#ERROR!</v>
      </c>
      <c r="N368" s="4"/>
    </row>
    <row r="369" customFormat="false" ht="39" hidden="false" customHeight="true" outlineLevel="0" collapsed="false">
      <c r="A369" s="30" t="s">
        <v>740</v>
      </c>
      <c r="B369" s="30" t="s">
        <v>741</v>
      </c>
      <c r="C369" s="31" t="s">
        <v>30</v>
      </c>
      <c r="D369" s="34" t="n">
        <v>21</v>
      </c>
      <c r="E369" s="34" t="str">
        <f aca="false">[1]CPUs!I3288</f>
        <v>#ERROR!</v>
      </c>
      <c r="F369" s="34" t="str">
        <f aca="false">[1]CPUs!J3294</f>
        <v>#ERROR!</v>
      </c>
      <c r="G369" s="34" t="str">
        <f aca="false">TRUNC(D369 * F369, 2)</f>
        <v>#ERROR!</v>
      </c>
      <c r="H369" s="34"/>
      <c r="I369" s="34" t="str">
        <f aca="false">[1]CPUs!O369</f>
        <v>#ERROR!</v>
      </c>
      <c r="J369" s="34" t="str">
        <f aca="false">H369+I369</f>
        <v>#ERROR!</v>
      </c>
      <c r="K369" s="34" t="str">
        <f aca="false">H369*F369</f>
        <v>#ERROR!</v>
      </c>
      <c r="L369" s="34" t="str">
        <f aca="false">I369*F369</f>
        <v>#ERROR!</v>
      </c>
      <c r="M369" s="34" t="str">
        <f aca="false">J369*F369</f>
        <v>#ERROR!</v>
      </c>
      <c r="N369" s="4"/>
    </row>
    <row r="370" customFormat="false" ht="24" hidden="false" customHeight="true" outlineLevel="0" collapsed="false">
      <c r="A370" s="30" t="s">
        <v>742</v>
      </c>
      <c r="B370" s="30" t="s">
        <v>743</v>
      </c>
      <c r="C370" s="31" t="s">
        <v>33</v>
      </c>
      <c r="D370" s="34" t="n">
        <v>375</v>
      </c>
      <c r="E370" s="34" t="str">
        <f aca="false">[1]CPUs!I3297</f>
        <v>#ERROR!</v>
      </c>
      <c r="F370" s="34" t="str">
        <f aca="false">[1]CPUs!J3301</f>
        <v>#ERROR!</v>
      </c>
      <c r="G370" s="34" t="str">
        <f aca="false">TRUNC(D370 * F370, 2)</f>
        <v>#ERROR!</v>
      </c>
      <c r="H370" s="34"/>
      <c r="I370" s="34" t="str">
        <f aca="false">[1]CPUs!O370</f>
        <v>#ERROR!</v>
      </c>
      <c r="J370" s="34" t="str">
        <f aca="false">H370+I370</f>
        <v>#ERROR!</v>
      </c>
      <c r="K370" s="34" t="str">
        <f aca="false">H370*F370</f>
        <v>#ERROR!</v>
      </c>
      <c r="L370" s="34" t="str">
        <f aca="false">I370*F370</f>
        <v>#ERROR!</v>
      </c>
      <c r="M370" s="34" t="str">
        <f aca="false">J370*F370</f>
        <v>#ERROR!</v>
      </c>
      <c r="N370" s="4"/>
    </row>
    <row r="371" customFormat="false" ht="64.5" hidden="false" customHeight="true" outlineLevel="0" collapsed="false">
      <c r="A371" s="30" t="s">
        <v>744</v>
      </c>
      <c r="B371" s="30" t="s">
        <v>745</v>
      </c>
      <c r="C371" s="31" t="s">
        <v>746</v>
      </c>
      <c r="D371" s="34" t="n">
        <v>220</v>
      </c>
      <c r="E371" s="34" t="str">
        <f aca="false">[1]CPUs!I3304</f>
        <v>#ERROR!</v>
      </c>
      <c r="F371" s="34" t="str">
        <f aca="false">[1]CPUs!J3311</f>
        <v>#ERROR!</v>
      </c>
      <c r="G371" s="34" t="str">
        <f aca="false">TRUNC(D371 * F371, 2)</f>
        <v>#ERROR!</v>
      </c>
      <c r="H371" s="34"/>
      <c r="I371" s="34" t="str">
        <f aca="false">[1]CPUs!O371</f>
        <v>#ERROR!</v>
      </c>
      <c r="J371" s="34" t="str">
        <f aca="false">H371+I371</f>
        <v>#ERROR!</v>
      </c>
      <c r="K371" s="34" t="str">
        <f aca="false">H371*F371</f>
        <v>#ERROR!</v>
      </c>
      <c r="L371" s="34" t="str">
        <f aca="false">I371*F371</f>
        <v>#ERROR!</v>
      </c>
      <c r="M371" s="34" t="str">
        <f aca="false">J371*F371</f>
        <v>#ERROR!</v>
      </c>
      <c r="N371" s="4"/>
    </row>
    <row r="372" customFormat="false" ht="25.5" hidden="false" customHeight="true" outlineLevel="0" collapsed="false">
      <c r="A372" s="30" t="s">
        <v>747</v>
      </c>
      <c r="B372" s="30" t="s">
        <v>748</v>
      </c>
      <c r="C372" s="31" t="s">
        <v>61</v>
      </c>
      <c r="D372" s="34" t="n">
        <v>25.3</v>
      </c>
      <c r="E372" s="34" t="str">
        <f aca="false">[1]CPUs!I3314</f>
        <v>#ERROR!</v>
      </c>
      <c r="F372" s="34" t="str">
        <f aca="false">[1]CPUs!J3319</f>
        <v>#ERROR!</v>
      </c>
      <c r="G372" s="34" t="str">
        <f aca="false">TRUNC(D372 * F372, 2)</f>
        <v>#ERROR!</v>
      </c>
      <c r="H372" s="34"/>
      <c r="I372" s="34" t="str">
        <f aca="false">[1]CPUs!O372</f>
        <v>#ERROR!</v>
      </c>
      <c r="J372" s="34" t="str">
        <f aca="false">H372+I372</f>
        <v>#ERROR!</v>
      </c>
      <c r="K372" s="34" t="str">
        <f aca="false">H372*F372</f>
        <v>#ERROR!</v>
      </c>
      <c r="L372" s="34" t="str">
        <f aca="false">I372*F372</f>
        <v>#ERROR!</v>
      </c>
      <c r="M372" s="34" t="str">
        <f aca="false">J372*F372</f>
        <v>#ERROR!</v>
      </c>
      <c r="N372" s="4"/>
    </row>
    <row r="373" customFormat="false" ht="51.75" hidden="false" customHeight="true" outlineLevel="0" collapsed="false">
      <c r="A373" s="30" t="s">
        <v>749</v>
      </c>
      <c r="B373" s="30" t="s">
        <v>750</v>
      </c>
      <c r="C373" s="31" t="s">
        <v>746</v>
      </c>
      <c r="D373" s="34" t="n">
        <v>220</v>
      </c>
      <c r="E373" s="34" t="str">
        <f aca="false">[1]CPUs!I3322</f>
        <v>#ERROR!</v>
      </c>
      <c r="F373" s="34" t="str">
        <f aca="false">[1]CPUs!J3328</f>
        <v>#ERROR!</v>
      </c>
      <c r="G373" s="34" t="str">
        <f aca="false">TRUNC(D373 * F373, 2)</f>
        <v>#ERROR!</v>
      </c>
      <c r="H373" s="34"/>
      <c r="I373" s="34" t="str">
        <f aca="false">[1]CPUs!O373</f>
        <v>#ERROR!</v>
      </c>
      <c r="J373" s="34" t="str">
        <f aca="false">H373+I373</f>
        <v>#ERROR!</v>
      </c>
      <c r="K373" s="34" t="str">
        <f aca="false">H373*F373</f>
        <v>#ERROR!</v>
      </c>
      <c r="L373" s="34" t="str">
        <f aca="false">I373*F373</f>
        <v>#ERROR!</v>
      </c>
      <c r="M373" s="34" t="str">
        <f aca="false">J373*F373</f>
        <v>#ERROR!</v>
      </c>
      <c r="N373" s="4"/>
    </row>
    <row r="374" customFormat="false" ht="25.5" hidden="false" customHeight="true" outlineLevel="0" collapsed="false">
      <c r="A374" s="30" t="s">
        <v>751</v>
      </c>
      <c r="B374" s="30" t="s">
        <v>752</v>
      </c>
      <c r="C374" s="31" t="s">
        <v>33</v>
      </c>
      <c r="D374" s="34" t="n">
        <v>152.89</v>
      </c>
      <c r="E374" s="34" t="str">
        <f aca="false">[1]CPUs!I3331</f>
        <v>#ERROR!</v>
      </c>
      <c r="F374" s="34" t="str">
        <f aca="false">[1]CPUs!J3335</f>
        <v>#ERROR!</v>
      </c>
      <c r="G374" s="34" t="str">
        <f aca="false">TRUNC(D374 * F374, 2)</f>
        <v>#ERROR!</v>
      </c>
      <c r="H374" s="34"/>
      <c r="I374" s="34" t="str">
        <f aca="false">[1]CPUs!O374</f>
        <v>#ERROR!</v>
      </c>
      <c r="J374" s="34" t="str">
        <f aca="false">H374+I374</f>
        <v>#ERROR!</v>
      </c>
      <c r="K374" s="34" t="str">
        <f aca="false">H374*F374</f>
        <v>#ERROR!</v>
      </c>
      <c r="L374" s="34" t="str">
        <f aca="false">I374*F374</f>
        <v>#ERROR!</v>
      </c>
      <c r="M374" s="34" t="str">
        <f aca="false">J374*F374</f>
        <v>#ERROR!</v>
      </c>
      <c r="N374" s="4"/>
    </row>
    <row r="375" customFormat="false" ht="25.5" hidden="false" customHeight="true" outlineLevel="0" collapsed="false">
      <c r="A375" s="30" t="s">
        <v>753</v>
      </c>
      <c r="B375" s="30" t="s">
        <v>754</v>
      </c>
      <c r="C375" s="31" t="s">
        <v>33</v>
      </c>
      <c r="D375" s="34" t="n">
        <v>15</v>
      </c>
      <c r="E375" s="34" t="str">
        <f aca="false">[1]CPUs!I3338</f>
        <v>#ERROR!</v>
      </c>
      <c r="F375" s="34" t="str">
        <f aca="false">[1]CPUs!J3342</f>
        <v>#ERROR!</v>
      </c>
      <c r="G375" s="34" t="str">
        <f aca="false">TRUNC(D375 * F375, 2)</f>
        <v>#ERROR!</v>
      </c>
      <c r="H375" s="34"/>
      <c r="I375" s="34" t="str">
        <f aca="false">[1]CPUs!O375</f>
        <v>#ERROR!</v>
      </c>
      <c r="J375" s="34" t="str">
        <f aca="false">H375+I375</f>
        <v>#ERROR!</v>
      </c>
      <c r="K375" s="34" t="str">
        <f aca="false">H375*F375</f>
        <v>#ERROR!</v>
      </c>
      <c r="L375" s="34" t="str">
        <f aca="false">I375*F375</f>
        <v>#ERROR!</v>
      </c>
      <c r="M375" s="34" t="str">
        <f aca="false">J375*F375</f>
        <v>#ERROR!</v>
      </c>
      <c r="N375" s="4"/>
    </row>
    <row r="376" customFormat="false" ht="25.5" hidden="false" customHeight="true" outlineLevel="0" collapsed="false">
      <c r="A376" s="30" t="s">
        <v>755</v>
      </c>
      <c r="B376" s="30" t="s">
        <v>756</v>
      </c>
      <c r="C376" s="31" t="s">
        <v>61</v>
      </c>
      <c r="D376" s="34" t="n">
        <v>182.4</v>
      </c>
      <c r="E376" s="34" t="str">
        <f aca="false">[1]CPUs!I3345</f>
        <v>#ERROR!</v>
      </c>
      <c r="F376" s="34" t="str">
        <f aca="false">[1]CPUs!J3349</f>
        <v>#ERROR!</v>
      </c>
      <c r="G376" s="34" t="str">
        <f aca="false">TRUNC(D376 * F376, 2)</f>
        <v>#ERROR!</v>
      </c>
      <c r="H376" s="34"/>
      <c r="I376" s="34" t="str">
        <f aca="false">[1]CPUs!O376</f>
        <v>#ERROR!</v>
      </c>
      <c r="J376" s="34" t="str">
        <f aca="false">H376+I376</f>
        <v>#ERROR!</v>
      </c>
      <c r="K376" s="34" t="str">
        <f aca="false">H376*F376</f>
        <v>#ERROR!</v>
      </c>
      <c r="L376" s="34" t="str">
        <f aca="false">I376*F376</f>
        <v>#ERROR!</v>
      </c>
      <c r="M376" s="34" t="str">
        <f aca="false">J376*F376</f>
        <v>#ERROR!</v>
      </c>
      <c r="N376" s="4"/>
    </row>
    <row r="377" customFormat="false" ht="24" hidden="false" customHeight="true" outlineLevel="0" collapsed="false">
      <c r="A377" s="35" t="s">
        <v>757</v>
      </c>
      <c r="B377" s="35" t="s">
        <v>758</v>
      </c>
      <c r="C377" s="35"/>
      <c r="D377" s="39"/>
      <c r="E377" s="38"/>
      <c r="F377" s="38"/>
      <c r="G377" s="39" t="str">
        <f aca="false">SUM(G378:G384)</f>
        <v>#ERROR!</v>
      </c>
      <c r="H377" s="39"/>
      <c r="I377" s="38"/>
      <c r="J377" s="39"/>
      <c r="K377" s="39" t="str">
        <f aca="false">SUM(K378:K384)</f>
        <v>#ERROR!</v>
      </c>
      <c r="L377" s="39" t="str">
        <f aca="false">SUM(L378:L384)</f>
        <v>#ERROR!</v>
      </c>
      <c r="M377" s="39" t="str">
        <f aca="false">SUM(M378:M384)</f>
        <v>#ERROR!</v>
      </c>
      <c r="N377" s="4"/>
    </row>
    <row r="378" customFormat="false" ht="25.5" hidden="false" customHeight="true" outlineLevel="0" collapsed="false">
      <c r="A378" s="30" t="s">
        <v>759</v>
      </c>
      <c r="B378" s="30" t="s">
        <v>760</v>
      </c>
      <c r="C378" s="31" t="s">
        <v>61</v>
      </c>
      <c r="D378" s="34" t="n">
        <v>17.18</v>
      </c>
      <c r="E378" s="34" t="str">
        <f aca="false">[1]CPUs!I3352</f>
        <v>#ERROR!</v>
      </c>
      <c r="F378" s="34" t="str">
        <f aca="false">[1]CPUs!J3357</f>
        <v>#ERROR!</v>
      </c>
      <c r="G378" s="34" t="str">
        <f aca="false">TRUNC(D378 * F378, 2)</f>
        <v>#ERROR!</v>
      </c>
      <c r="H378" s="34"/>
      <c r="I378" s="34" t="str">
        <f aca="false">[1]CPUs!O378</f>
        <v>#ERROR!</v>
      </c>
      <c r="J378" s="34" t="str">
        <f aca="false">H378+I378</f>
        <v>#ERROR!</v>
      </c>
      <c r="K378" s="34" t="str">
        <f aca="false">H378*F378</f>
        <v>#ERROR!</v>
      </c>
      <c r="L378" s="34" t="str">
        <f aca="false">I378*F378</f>
        <v>#ERROR!</v>
      </c>
      <c r="M378" s="34" t="str">
        <f aca="false">J378*F378</f>
        <v>#ERROR!</v>
      </c>
      <c r="N378" s="4"/>
    </row>
    <row r="379" customFormat="false" ht="39" hidden="false" customHeight="true" outlineLevel="0" collapsed="false">
      <c r="A379" s="30" t="s">
        <v>761</v>
      </c>
      <c r="B379" s="30" t="s">
        <v>762</v>
      </c>
      <c r="C379" s="31" t="s">
        <v>81</v>
      </c>
      <c r="D379" s="34" t="n">
        <v>3696.22</v>
      </c>
      <c r="E379" s="34" t="str">
        <f aca="false">[1]CPUs!I3360</f>
        <v>#ERROR!</v>
      </c>
      <c r="F379" s="34" t="str">
        <f aca="false">[1]CPUs!J3367</f>
        <v>#ERROR!</v>
      </c>
      <c r="G379" s="34" t="str">
        <f aca="false">TRUNC(D379 * F379, 2)</f>
        <v>#ERROR!</v>
      </c>
      <c r="H379" s="34"/>
      <c r="I379" s="34" t="str">
        <f aca="false">[1]CPUs!O379</f>
        <v>#ERROR!</v>
      </c>
      <c r="J379" s="34" t="str">
        <f aca="false">H379+I379</f>
        <v>#ERROR!</v>
      </c>
      <c r="K379" s="34" t="str">
        <f aca="false">H379*F379</f>
        <v>#ERROR!</v>
      </c>
      <c r="L379" s="34" t="str">
        <f aca="false">I379*F379</f>
        <v>#ERROR!</v>
      </c>
      <c r="M379" s="34" t="str">
        <f aca="false">J379*F379</f>
        <v>#ERROR!</v>
      </c>
      <c r="N379" s="4"/>
    </row>
    <row r="380" customFormat="false" ht="25.5" hidden="false" customHeight="true" outlineLevel="0" collapsed="false">
      <c r="A380" s="30" t="s">
        <v>763</v>
      </c>
      <c r="B380" s="30" t="s">
        <v>764</v>
      </c>
      <c r="C380" s="31" t="s">
        <v>81</v>
      </c>
      <c r="D380" s="34" t="n">
        <v>179.25</v>
      </c>
      <c r="E380" s="34" t="str">
        <f aca="false">[1]CPUs!I3370</f>
        <v>#ERROR!</v>
      </c>
      <c r="F380" s="34" t="str">
        <f aca="false">[1]CPUs!J3377</f>
        <v>#ERROR!</v>
      </c>
      <c r="G380" s="34" t="str">
        <f aca="false">TRUNC(D380 * F380, 2)</f>
        <v>#ERROR!</v>
      </c>
      <c r="H380" s="34"/>
      <c r="I380" s="34" t="str">
        <f aca="false">[1]CPUs!O380</f>
        <v>#ERROR!</v>
      </c>
      <c r="J380" s="34" t="str">
        <f aca="false">H380+I380</f>
        <v>#ERROR!</v>
      </c>
      <c r="K380" s="34" t="str">
        <f aca="false">H380*F380</f>
        <v>#ERROR!</v>
      </c>
      <c r="L380" s="34" t="str">
        <f aca="false">I380*F380</f>
        <v>#ERROR!</v>
      </c>
      <c r="M380" s="34" t="str">
        <f aca="false">J380*F380</f>
        <v>#ERROR!</v>
      </c>
      <c r="N380" s="4"/>
    </row>
    <row r="381" customFormat="false" ht="39" hidden="false" customHeight="true" outlineLevel="0" collapsed="false">
      <c r="A381" s="30" t="s">
        <v>765</v>
      </c>
      <c r="B381" s="30" t="s">
        <v>766</v>
      </c>
      <c r="C381" s="31" t="s">
        <v>61</v>
      </c>
      <c r="D381" s="34" t="n">
        <v>2.39</v>
      </c>
      <c r="E381" s="34" t="str">
        <f aca="false">[1]CPUs!I3380</f>
        <v>#ERROR!</v>
      </c>
      <c r="F381" s="34" t="str">
        <f aca="false">[1]CPUs!J3387</f>
        <v>#ERROR!</v>
      </c>
      <c r="G381" s="34" t="str">
        <f aca="false">TRUNC(D381 * F381, 2)</f>
        <v>#ERROR!</v>
      </c>
      <c r="H381" s="34"/>
      <c r="I381" s="34" t="str">
        <f aca="false">[1]CPUs!O381</f>
        <v>#ERROR!</v>
      </c>
      <c r="J381" s="34" t="str">
        <f aca="false">H381+I381</f>
        <v>#ERROR!</v>
      </c>
      <c r="K381" s="34" t="str">
        <f aca="false">H381*F381</f>
        <v>#ERROR!</v>
      </c>
      <c r="L381" s="34" t="str">
        <f aca="false">I381*F381</f>
        <v>#ERROR!</v>
      </c>
      <c r="M381" s="34" t="str">
        <f aca="false">J381*F381</f>
        <v>#ERROR!</v>
      </c>
      <c r="N381" s="4"/>
    </row>
    <row r="382" customFormat="false" ht="51.75" hidden="false" customHeight="true" outlineLevel="0" collapsed="false">
      <c r="A382" s="30" t="s">
        <v>767</v>
      </c>
      <c r="B382" s="30" t="s">
        <v>768</v>
      </c>
      <c r="C382" s="31" t="s">
        <v>33</v>
      </c>
      <c r="D382" s="34" t="n">
        <v>98.5</v>
      </c>
      <c r="E382" s="34" t="str">
        <f aca="false">[1]CPUs!I3390</f>
        <v>#ERROR!</v>
      </c>
      <c r="F382" s="34" t="str">
        <f aca="false">[1]CPUs!J3400</f>
        <v>#ERROR!</v>
      </c>
      <c r="G382" s="34" t="str">
        <f aca="false">TRUNC(D382 * F382, 2)</f>
        <v>#ERROR!</v>
      </c>
      <c r="H382" s="34"/>
      <c r="I382" s="34" t="str">
        <f aca="false">[1]CPUs!O382</f>
        <v>#ERROR!</v>
      </c>
      <c r="J382" s="34" t="str">
        <f aca="false">H382+I382</f>
        <v>#ERROR!</v>
      </c>
      <c r="K382" s="34" t="str">
        <f aca="false">H382*F382</f>
        <v>#ERROR!</v>
      </c>
      <c r="L382" s="34" t="str">
        <f aca="false">I382*F382</f>
        <v>#ERROR!</v>
      </c>
      <c r="M382" s="34" t="str">
        <f aca="false">J382*F382</f>
        <v>#ERROR!</v>
      </c>
      <c r="N382" s="4"/>
    </row>
    <row r="383" customFormat="false" ht="39" hidden="false" customHeight="true" outlineLevel="0" collapsed="false">
      <c r="A383" s="30" t="s">
        <v>769</v>
      </c>
      <c r="B383" s="30" t="s">
        <v>133</v>
      </c>
      <c r="C383" s="31" t="s">
        <v>61</v>
      </c>
      <c r="D383" s="34" t="n">
        <v>86.78</v>
      </c>
      <c r="E383" s="34" t="str">
        <f aca="false">[1]CPUs!I3403</f>
        <v>#ERROR!</v>
      </c>
      <c r="F383" s="34" t="str">
        <f aca="false">[1]CPUs!J3411</f>
        <v>#ERROR!</v>
      </c>
      <c r="G383" s="34" t="str">
        <f aca="false">TRUNC(D383 * F383, 2)</f>
        <v>#ERROR!</v>
      </c>
      <c r="H383" s="34"/>
      <c r="I383" s="34" t="str">
        <f aca="false">[1]CPUs!O383</f>
        <v>#ERROR!</v>
      </c>
      <c r="J383" s="34" t="str">
        <f aca="false">H383+I383</f>
        <v>#ERROR!</v>
      </c>
      <c r="K383" s="34" t="str">
        <f aca="false">H383*F383</f>
        <v>#ERROR!</v>
      </c>
      <c r="L383" s="34" t="str">
        <f aca="false">I383*F383</f>
        <v>#ERROR!</v>
      </c>
      <c r="M383" s="34" t="str">
        <f aca="false">J383*F383</f>
        <v>#ERROR!</v>
      </c>
      <c r="N383" s="4"/>
    </row>
    <row r="384" customFormat="false" ht="25.5" hidden="false" customHeight="true" outlineLevel="0" collapsed="false">
      <c r="A384" s="30" t="s">
        <v>770</v>
      </c>
      <c r="B384" s="30" t="s">
        <v>267</v>
      </c>
      <c r="C384" s="31" t="s">
        <v>33</v>
      </c>
      <c r="D384" s="34" t="n">
        <v>60.82</v>
      </c>
      <c r="E384" s="34" t="str">
        <f aca="false">[1]CPUs!I3415</f>
        <v>#ERROR!</v>
      </c>
      <c r="F384" s="34" t="str">
        <f aca="false">[1]CPUs!J3420</f>
        <v>#ERROR!</v>
      </c>
      <c r="G384" s="34" t="str">
        <f aca="false">TRUNC(D384 * F384, 2)</f>
        <v>#ERROR!</v>
      </c>
      <c r="H384" s="34"/>
      <c r="I384" s="34" t="str">
        <f aca="false">[1]CPUs!O384</f>
        <v>#ERROR!</v>
      </c>
      <c r="J384" s="34" t="str">
        <f aca="false">H384+I384</f>
        <v>#ERROR!</v>
      </c>
      <c r="K384" s="34" t="str">
        <f aca="false">H384*F384</f>
        <v>#ERROR!</v>
      </c>
      <c r="L384" s="34" t="str">
        <f aca="false">I384*F384</f>
        <v>#ERROR!</v>
      </c>
      <c r="M384" s="34" t="str">
        <f aca="false">J384*F384</f>
        <v>#ERROR!</v>
      </c>
      <c r="N384" s="4"/>
    </row>
    <row r="385" customFormat="false" ht="24" hidden="false" customHeight="true" outlineLevel="0" collapsed="false">
      <c r="A385" s="35" t="s">
        <v>771</v>
      </c>
      <c r="B385" s="35" t="s">
        <v>772</v>
      </c>
      <c r="C385" s="35"/>
      <c r="D385" s="39"/>
      <c r="E385" s="38"/>
      <c r="F385" s="38"/>
      <c r="G385" s="39" t="str">
        <f aca="false">SUM(G386:G389)</f>
        <v>#ERROR!</v>
      </c>
      <c r="H385" s="39"/>
      <c r="I385" s="38"/>
      <c r="J385" s="39"/>
      <c r="K385" s="39" t="str">
        <f aca="false">SUM(K386:K389)</f>
        <v>#ERROR!</v>
      </c>
      <c r="L385" s="39" t="str">
        <f aca="false">SUM(L386:L389)</f>
        <v>#ERROR!</v>
      </c>
      <c r="M385" s="39" t="str">
        <f aca="false">SUM(M386:M389)</f>
        <v>#ERROR!</v>
      </c>
      <c r="N385" s="4"/>
    </row>
    <row r="386" customFormat="false" ht="51.75" hidden="false" customHeight="true" outlineLevel="0" collapsed="false">
      <c r="A386" s="30" t="s">
        <v>773</v>
      </c>
      <c r="B386" s="30" t="s">
        <v>774</v>
      </c>
      <c r="C386" s="31" t="s">
        <v>33</v>
      </c>
      <c r="D386" s="34" t="n">
        <v>60.82</v>
      </c>
      <c r="E386" s="34" t="str">
        <f aca="false">[1]CPUs!I3433</f>
        <v>#ERROR!</v>
      </c>
      <c r="F386" s="34" t="str">
        <f aca="false">[1]CPUs!J3445</f>
        <v>#ERROR!</v>
      </c>
      <c r="G386" s="34" t="str">
        <f aca="false">TRUNC(D386 * F386, 2)</f>
        <v>#ERROR!</v>
      </c>
      <c r="H386" s="34"/>
      <c r="I386" s="34" t="str">
        <f aca="false">[1]CPUs!O386</f>
        <v>#ERROR!</v>
      </c>
      <c r="J386" s="34" t="str">
        <f aca="false">H386+I386</f>
        <v>#ERROR!</v>
      </c>
      <c r="K386" s="34" t="str">
        <f aca="false">H386*F386</f>
        <v>#ERROR!</v>
      </c>
      <c r="L386" s="34" t="str">
        <f aca="false">I386*F386</f>
        <v>#ERROR!</v>
      </c>
      <c r="M386" s="34" t="str">
        <f aca="false">J386*F386</f>
        <v>#ERROR!</v>
      </c>
      <c r="N386" s="4"/>
    </row>
    <row r="387" customFormat="false" ht="39" hidden="false" customHeight="true" outlineLevel="0" collapsed="false">
      <c r="A387" s="30" t="s">
        <v>775</v>
      </c>
      <c r="B387" s="30" t="s">
        <v>776</v>
      </c>
      <c r="C387" s="31" t="s">
        <v>33</v>
      </c>
      <c r="D387" s="34" t="n">
        <v>109.6</v>
      </c>
      <c r="E387" s="34" t="str">
        <f aca="false">[1]CPUs!I3448</f>
        <v>#ERROR!</v>
      </c>
      <c r="F387" s="34" t="str">
        <f aca="false">[1]CPUs!J3455</f>
        <v>#ERROR!</v>
      </c>
      <c r="G387" s="34" t="str">
        <f aca="false">TRUNC(D387 * F387, 2)</f>
        <v>#ERROR!</v>
      </c>
      <c r="H387" s="34"/>
      <c r="I387" s="34" t="str">
        <f aca="false">[1]CPUs!O387</f>
        <v>#ERROR!</v>
      </c>
      <c r="J387" s="34" t="str">
        <f aca="false">H387+I387</f>
        <v>#ERROR!</v>
      </c>
      <c r="K387" s="34" t="str">
        <f aca="false">H387*F387</f>
        <v>#ERROR!</v>
      </c>
      <c r="L387" s="34" t="str">
        <f aca="false">I387*F387</f>
        <v>#ERROR!</v>
      </c>
      <c r="M387" s="34" t="str">
        <f aca="false">J387*F387</f>
        <v>#ERROR!</v>
      </c>
      <c r="N387" s="4"/>
    </row>
    <row r="388" customFormat="false" ht="39" hidden="false" customHeight="true" outlineLevel="0" collapsed="false">
      <c r="A388" s="30" t="s">
        <v>777</v>
      </c>
      <c r="B388" s="30" t="s">
        <v>778</v>
      </c>
      <c r="C388" s="31" t="s">
        <v>30</v>
      </c>
      <c r="D388" s="34" t="n">
        <v>3</v>
      </c>
      <c r="E388" s="34" t="str">
        <f aca="false">[1]CPUs!I3458</f>
        <v>#ERROR!</v>
      </c>
      <c r="F388" s="34" t="str">
        <f aca="false">[1]CPUs!J3472</f>
        <v>#ERROR!</v>
      </c>
      <c r="G388" s="34" t="str">
        <f aca="false">TRUNC(D388 * F388, 2)</f>
        <v>#ERROR!</v>
      </c>
      <c r="H388" s="34"/>
      <c r="I388" s="34" t="str">
        <f aca="false">[1]CPUs!O388</f>
        <v>#ERROR!</v>
      </c>
      <c r="J388" s="34" t="str">
        <f aca="false">H388+I388</f>
        <v>#ERROR!</v>
      </c>
      <c r="K388" s="34" t="str">
        <f aca="false">H388*F388</f>
        <v>#ERROR!</v>
      </c>
      <c r="L388" s="34" t="str">
        <f aca="false">I388*F388</f>
        <v>#ERROR!</v>
      </c>
      <c r="M388" s="34" t="str">
        <f aca="false">J388*F388</f>
        <v>#ERROR!</v>
      </c>
      <c r="N388" s="4"/>
    </row>
    <row r="389" customFormat="false" ht="25.5" hidden="false" customHeight="true" outlineLevel="0" collapsed="false">
      <c r="A389" s="30" t="s">
        <v>779</v>
      </c>
      <c r="B389" s="30" t="s">
        <v>780</v>
      </c>
      <c r="C389" s="31" t="s">
        <v>48</v>
      </c>
      <c r="D389" s="34" t="n">
        <v>13.63</v>
      </c>
      <c r="E389" s="34" t="str">
        <f aca="false">[1]CPUs!I3475</f>
        <v>#ERROR!</v>
      </c>
      <c r="F389" s="34" t="str">
        <f aca="false">[1]CPUs!J3480</f>
        <v>#ERROR!</v>
      </c>
      <c r="G389" s="34" t="str">
        <f aca="false">TRUNC(D389 * F389, 2)</f>
        <v>#ERROR!</v>
      </c>
      <c r="H389" s="34"/>
      <c r="I389" s="34" t="str">
        <f aca="false">[1]CPUs!O389</f>
        <v>#ERROR!</v>
      </c>
      <c r="J389" s="34" t="str">
        <f aca="false">H389+I389</f>
        <v>#ERROR!</v>
      </c>
      <c r="K389" s="34" t="str">
        <f aca="false">H389*F389</f>
        <v>#ERROR!</v>
      </c>
      <c r="L389" s="34" t="str">
        <f aca="false">I389*F389</f>
        <v>#ERROR!</v>
      </c>
      <c r="M389" s="34" t="str">
        <f aca="false">J389*F389</f>
        <v>#ERROR!</v>
      </c>
      <c r="N389" s="4"/>
    </row>
    <row r="390" customFormat="false" ht="24" hidden="false" customHeight="true" outlineLevel="0" collapsed="false">
      <c r="A390" s="35" t="s">
        <v>781</v>
      </c>
      <c r="B390" s="35" t="s">
        <v>695</v>
      </c>
      <c r="C390" s="35"/>
      <c r="D390" s="39"/>
      <c r="E390" s="38"/>
      <c r="F390" s="38"/>
      <c r="G390" s="39" t="str">
        <f aca="false">SUM(G391:G401)</f>
        <v>#ERROR!</v>
      </c>
      <c r="H390" s="39"/>
      <c r="I390" s="38"/>
      <c r="J390" s="39"/>
      <c r="K390" s="39" t="str">
        <f aca="false">SUM(K391:K401)</f>
        <v>#ERROR!</v>
      </c>
      <c r="L390" s="39" t="str">
        <f aca="false">SUM(L391:L401)</f>
        <v>#ERROR!</v>
      </c>
      <c r="M390" s="39" t="str">
        <f aca="false">SUM(M391:M401)</f>
        <v>#ERROR!</v>
      </c>
      <c r="N390" s="4"/>
    </row>
    <row r="391" customFormat="false" ht="39" hidden="false" customHeight="true" outlineLevel="0" collapsed="false">
      <c r="A391" s="30" t="s">
        <v>782</v>
      </c>
      <c r="B391" s="30" t="s">
        <v>783</v>
      </c>
      <c r="C391" s="31" t="s">
        <v>30</v>
      </c>
      <c r="D391" s="34" t="n">
        <v>1</v>
      </c>
      <c r="E391" s="34" t="str">
        <f aca="false">[1]CPUs!I3483</f>
        <v>#ERROR!</v>
      </c>
      <c r="F391" s="34" t="str">
        <f aca="false">[1]CPUs!J3492</f>
        <v>#ERROR!</v>
      </c>
      <c r="G391" s="34" t="str">
        <f aca="false">TRUNC(D391 * F391, 2)</f>
        <v>#ERROR!</v>
      </c>
      <c r="H391" s="34"/>
      <c r="I391" s="34" t="str">
        <f aca="false">[1]CPUs!O391</f>
        <v>#ERROR!</v>
      </c>
      <c r="J391" s="34" t="str">
        <f aca="false">H391+I391</f>
        <v>#ERROR!</v>
      </c>
      <c r="K391" s="34" t="str">
        <f aca="false">H391*F391</f>
        <v>#ERROR!</v>
      </c>
      <c r="L391" s="34" t="str">
        <f aca="false">I391*F391</f>
        <v>#ERROR!</v>
      </c>
      <c r="M391" s="34" t="str">
        <f aca="false">J391*F391</f>
        <v>#ERROR!</v>
      </c>
      <c r="N391" s="4"/>
    </row>
    <row r="392" customFormat="false" ht="39" hidden="false" customHeight="true" outlineLevel="0" collapsed="false">
      <c r="A392" s="30" t="s">
        <v>784</v>
      </c>
      <c r="B392" s="30" t="s">
        <v>785</v>
      </c>
      <c r="C392" s="31" t="s">
        <v>30</v>
      </c>
      <c r="D392" s="34" t="n">
        <v>2</v>
      </c>
      <c r="E392" s="34" t="str">
        <f aca="false">[1]CPUs!I3495</f>
        <v>#ERROR!</v>
      </c>
      <c r="F392" s="34" t="str">
        <f aca="false">[1]CPUs!J3500</f>
        <v>#ERROR!</v>
      </c>
      <c r="G392" s="34" t="str">
        <f aca="false">TRUNC(D392 * F392, 2)</f>
        <v>#ERROR!</v>
      </c>
      <c r="H392" s="34"/>
      <c r="I392" s="34" t="str">
        <f aca="false">[1]CPUs!O392</f>
        <v>#ERROR!</v>
      </c>
      <c r="J392" s="34" t="str">
        <f aca="false">H392+I392</f>
        <v>#ERROR!</v>
      </c>
      <c r="K392" s="34" t="str">
        <f aca="false">H392*F392</f>
        <v>#ERROR!</v>
      </c>
      <c r="L392" s="34" t="str">
        <f aca="false">I392*F392</f>
        <v>#ERROR!</v>
      </c>
      <c r="M392" s="34" t="str">
        <f aca="false">J392*F392</f>
        <v>#ERROR!</v>
      </c>
      <c r="N392" s="4"/>
    </row>
    <row r="393" customFormat="false" ht="39" hidden="false" customHeight="true" outlineLevel="0" collapsed="false">
      <c r="A393" s="30" t="s">
        <v>786</v>
      </c>
      <c r="B393" s="30" t="s">
        <v>787</v>
      </c>
      <c r="C393" s="31" t="s">
        <v>30</v>
      </c>
      <c r="D393" s="34" t="n">
        <v>2</v>
      </c>
      <c r="E393" s="34" t="str">
        <f aca="false">[1]CPUs!I3503</f>
        <v>#ERROR!</v>
      </c>
      <c r="F393" s="34" t="str">
        <f aca="false">[1]CPUs!J3509</f>
        <v>#ERROR!</v>
      </c>
      <c r="G393" s="34" t="str">
        <f aca="false">TRUNC(D393 * F393, 2)</f>
        <v>#ERROR!</v>
      </c>
      <c r="H393" s="34"/>
      <c r="I393" s="34" t="str">
        <f aca="false">[1]CPUs!O393</f>
        <v>#ERROR!</v>
      </c>
      <c r="J393" s="34" t="str">
        <f aca="false">H393+I393</f>
        <v>#ERROR!</v>
      </c>
      <c r="K393" s="34" t="str">
        <f aca="false">H393*F393</f>
        <v>#ERROR!</v>
      </c>
      <c r="L393" s="34" t="str">
        <f aca="false">I393*F393</f>
        <v>#ERROR!</v>
      </c>
      <c r="M393" s="34" t="str">
        <f aca="false">J393*F393</f>
        <v>#ERROR!</v>
      </c>
      <c r="N393" s="4"/>
    </row>
    <row r="394" customFormat="false" ht="25.5" hidden="false" customHeight="true" outlineLevel="0" collapsed="false">
      <c r="A394" s="30" t="s">
        <v>788</v>
      </c>
      <c r="B394" s="30" t="s">
        <v>789</v>
      </c>
      <c r="C394" s="31" t="s">
        <v>30</v>
      </c>
      <c r="D394" s="34" t="n">
        <v>1</v>
      </c>
      <c r="E394" s="34" t="str">
        <f aca="false">[1]CPUs!I3512</f>
        <v>#ERROR!</v>
      </c>
      <c r="F394" s="34" t="str">
        <f aca="false">[1]CPUs!J3521</f>
        <v>#ERROR!</v>
      </c>
      <c r="G394" s="34" t="str">
        <f aca="false">TRUNC(D394 * F394, 2)</f>
        <v>#ERROR!</v>
      </c>
      <c r="H394" s="34"/>
      <c r="I394" s="34" t="str">
        <f aca="false">[1]CPUs!O394</f>
        <v>#ERROR!</v>
      </c>
      <c r="J394" s="34" t="str">
        <f aca="false">H394+I394</f>
        <v>#ERROR!</v>
      </c>
      <c r="K394" s="34" t="str">
        <f aca="false">H394*F394</f>
        <v>#ERROR!</v>
      </c>
      <c r="L394" s="34" t="str">
        <f aca="false">I394*F394</f>
        <v>#ERROR!</v>
      </c>
      <c r="M394" s="34" t="str">
        <f aca="false">J394*F394</f>
        <v>#ERROR!</v>
      </c>
      <c r="N394" s="4"/>
    </row>
    <row r="395" customFormat="false" ht="51.75" hidden="false" customHeight="true" outlineLevel="0" collapsed="false">
      <c r="A395" s="30" t="s">
        <v>790</v>
      </c>
      <c r="B395" s="30" t="s">
        <v>791</v>
      </c>
      <c r="C395" s="31" t="s">
        <v>30</v>
      </c>
      <c r="D395" s="34" t="n">
        <v>1</v>
      </c>
      <c r="E395" s="34" t="str">
        <f aca="false">[1]CPUs!I3524</f>
        <v>#ERROR!</v>
      </c>
      <c r="F395" s="34" t="str">
        <f aca="false">[1]CPUs!J3529</f>
        <v>#ERROR!</v>
      </c>
      <c r="G395" s="34" t="str">
        <f aca="false">TRUNC(D395 * F395, 2)</f>
        <v>#ERROR!</v>
      </c>
      <c r="H395" s="34"/>
      <c r="I395" s="34" t="str">
        <f aca="false">[1]CPUs!O395</f>
        <v>#ERROR!</v>
      </c>
      <c r="J395" s="34" t="str">
        <f aca="false">H395+I395</f>
        <v>#ERROR!</v>
      </c>
      <c r="K395" s="34" t="str">
        <f aca="false">H395*F395</f>
        <v>#ERROR!</v>
      </c>
      <c r="L395" s="34" t="str">
        <f aca="false">I395*F395</f>
        <v>#ERROR!</v>
      </c>
      <c r="M395" s="34" t="str">
        <f aca="false">J395*F395</f>
        <v>#ERROR!</v>
      </c>
      <c r="N395" s="4"/>
    </row>
    <row r="396" customFormat="false" ht="39" hidden="false" customHeight="true" outlineLevel="0" collapsed="false">
      <c r="A396" s="30" t="s">
        <v>792</v>
      </c>
      <c r="B396" s="30" t="s">
        <v>370</v>
      </c>
      <c r="C396" s="31" t="s">
        <v>30</v>
      </c>
      <c r="D396" s="34" t="n">
        <v>1</v>
      </c>
      <c r="E396" s="34" t="str">
        <f aca="false">[1]CPUs!I3532</f>
        <v>#ERROR!</v>
      </c>
      <c r="F396" s="34" t="str">
        <f aca="false">[1]CPUs!J3538</f>
        <v>#ERROR!</v>
      </c>
      <c r="G396" s="34" t="str">
        <f aca="false">TRUNC(D396 * F396, 2)</f>
        <v>#ERROR!</v>
      </c>
      <c r="H396" s="34"/>
      <c r="I396" s="34" t="str">
        <f aca="false">[1]CPUs!O396</f>
        <v>#ERROR!</v>
      </c>
      <c r="J396" s="34" t="str">
        <f aca="false">H396+I396</f>
        <v>#ERROR!</v>
      </c>
      <c r="K396" s="34" t="str">
        <f aca="false">H396*F396</f>
        <v>#ERROR!</v>
      </c>
      <c r="L396" s="34" t="str">
        <f aca="false">I396*F396</f>
        <v>#ERROR!</v>
      </c>
      <c r="M396" s="34" t="str">
        <f aca="false">J396*F396</f>
        <v>#ERROR!</v>
      </c>
      <c r="N396" s="4"/>
    </row>
    <row r="397" customFormat="false" ht="25.5" hidden="false" customHeight="true" outlineLevel="0" collapsed="false">
      <c r="A397" s="30" t="s">
        <v>793</v>
      </c>
      <c r="B397" s="30" t="s">
        <v>794</v>
      </c>
      <c r="C397" s="31" t="s">
        <v>61</v>
      </c>
      <c r="D397" s="34" t="n">
        <v>2.58</v>
      </c>
      <c r="E397" s="34" t="str">
        <f aca="false">[1]CPUs!I3542</f>
        <v>#ERROR!</v>
      </c>
      <c r="F397" s="34" t="str">
        <f aca="false">[1]CPUs!J3547</f>
        <v>#ERROR!</v>
      </c>
      <c r="G397" s="34" t="str">
        <f aca="false">TRUNC(D397 * F397, 2)</f>
        <v>#ERROR!</v>
      </c>
      <c r="H397" s="34"/>
      <c r="I397" s="34" t="str">
        <f aca="false">[1]CPUs!O397</f>
        <v>#ERROR!</v>
      </c>
      <c r="J397" s="34" t="str">
        <f aca="false">H397+I397</f>
        <v>#ERROR!</v>
      </c>
      <c r="K397" s="34" t="str">
        <f aca="false">H397*F397</f>
        <v>#ERROR!</v>
      </c>
      <c r="L397" s="34" t="str">
        <f aca="false">I397*F397</f>
        <v>#ERROR!</v>
      </c>
      <c r="M397" s="34" t="str">
        <f aca="false">J397*F397</f>
        <v>#ERROR!</v>
      </c>
      <c r="N397" s="4"/>
    </row>
    <row r="398" customFormat="false" ht="25.5" hidden="false" customHeight="true" outlineLevel="0" collapsed="false">
      <c r="A398" s="30" t="s">
        <v>795</v>
      </c>
      <c r="B398" s="30" t="s">
        <v>796</v>
      </c>
      <c r="C398" s="31" t="s">
        <v>61</v>
      </c>
      <c r="D398" s="34" t="n">
        <v>3.75</v>
      </c>
      <c r="E398" s="34" t="str">
        <f aca="false">[1]CPUs!I3550</f>
        <v>#ERROR!</v>
      </c>
      <c r="F398" s="34" t="str">
        <f aca="false">[1]CPUs!J3555</f>
        <v>#ERROR!</v>
      </c>
      <c r="G398" s="34" t="str">
        <f aca="false">TRUNC(D398 * F398, 2)</f>
        <v>#ERROR!</v>
      </c>
      <c r="H398" s="34"/>
      <c r="I398" s="34" t="str">
        <f aca="false">[1]CPUs!O398</f>
        <v>#ERROR!</v>
      </c>
      <c r="J398" s="34" t="str">
        <f aca="false">H398+I398</f>
        <v>#ERROR!</v>
      </c>
      <c r="K398" s="34" t="str">
        <f aca="false">H398*F398</f>
        <v>#ERROR!</v>
      </c>
      <c r="L398" s="34" t="str">
        <f aca="false">I398*F398</f>
        <v>#ERROR!</v>
      </c>
      <c r="M398" s="34" t="str">
        <f aca="false">J398*F398</f>
        <v>#ERROR!</v>
      </c>
      <c r="N398" s="4"/>
    </row>
    <row r="399" customFormat="false" ht="25.5" hidden="false" customHeight="true" outlineLevel="0" collapsed="false">
      <c r="A399" s="30" t="s">
        <v>797</v>
      </c>
      <c r="B399" s="30" t="s">
        <v>798</v>
      </c>
      <c r="C399" s="31" t="s">
        <v>33</v>
      </c>
      <c r="D399" s="34" t="n">
        <v>15.2</v>
      </c>
      <c r="E399" s="34" t="str">
        <f aca="false">[1]CPUs!I3558</f>
        <v>#ERROR!</v>
      </c>
      <c r="F399" s="34" t="str">
        <f aca="false">[1]CPUs!J3565</f>
        <v>#ERROR!</v>
      </c>
      <c r="G399" s="34" t="str">
        <f aca="false">TRUNC(D399 * F399, 2)</f>
        <v>#ERROR!</v>
      </c>
      <c r="H399" s="34"/>
      <c r="I399" s="34" t="str">
        <f aca="false">[1]CPUs!O399</f>
        <v>#ERROR!</v>
      </c>
      <c r="J399" s="34" t="str">
        <f aca="false">H399+I399</f>
        <v>#ERROR!</v>
      </c>
      <c r="K399" s="34" t="str">
        <f aca="false">H399*F399</f>
        <v>#ERROR!</v>
      </c>
      <c r="L399" s="34" t="str">
        <f aca="false">I399*F399</f>
        <v>#ERROR!</v>
      </c>
      <c r="M399" s="34" t="str">
        <f aca="false">J399*F399</f>
        <v>#ERROR!</v>
      </c>
      <c r="N399" s="4"/>
    </row>
    <row r="400" customFormat="false" ht="25.5" hidden="false" customHeight="true" outlineLevel="0" collapsed="false">
      <c r="A400" s="30" t="s">
        <v>799</v>
      </c>
      <c r="B400" s="30" t="s">
        <v>800</v>
      </c>
      <c r="C400" s="31" t="s">
        <v>33</v>
      </c>
      <c r="D400" s="34" t="n">
        <v>89.46</v>
      </c>
      <c r="E400" s="34" t="str">
        <f aca="false">[1]CPUs!I3568</f>
        <v>#ERROR!</v>
      </c>
      <c r="F400" s="34" t="str">
        <f aca="false">[1]CPUs!J3579</f>
        <v>#ERROR!</v>
      </c>
      <c r="G400" s="34" t="str">
        <f aca="false">TRUNC(D400 * F400, 2)</f>
        <v>#ERROR!</v>
      </c>
      <c r="H400" s="34"/>
      <c r="I400" s="34" t="str">
        <f aca="false">[1]CPUs!O400</f>
        <v>#ERROR!</v>
      </c>
      <c r="J400" s="34" t="str">
        <f aca="false">H400+I400</f>
        <v>#ERROR!</v>
      </c>
      <c r="K400" s="34" t="str">
        <f aca="false">H400*F400</f>
        <v>#ERROR!</v>
      </c>
      <c r="L400" s="34" t="str">
        <f aca="false">I400*F400</f>
        <v>#ERROR!</v>
      </c>
      <c r="M400" s="34" t="str">
        <f aca="false">J400*F400</f>
        <v>#ERROR!</v>
      </c>
      <c r="N400" s="4"/>
    </row>
    <row r="401" customFormat="false" ht="25.5" hidden="false" customHeight="true" outlineLevel="0" collapsed="false">
      <c r="A401" s="30" t="s">
        <v>801</v>
      </c>
      <c r="B401" s="30" t="s">
        <v>802</v>
      </c>
      <c r="C401" s="31" t="s">
        <v>33</v>
      </c>
      <c r="D401" s="34" t="n">
        <v>4</v>
      </c>
      <c r="E401" s="34" t="str">
        <f aca="false">[1]CPUs!I3582</f>
        <v>#ERROR!</v>
      </c>
      <c r="F401" s="34" t="str">
        <f aca="false">[1]CPUs!J3590</f>
        <v>#ERROR!</v>
      </c>
      <c r="G401" s="34" t="str">
        <f aca="false">TRUNC(D401 * F401, 2)</f>
        <v>#ERROR!</v>
      </c>
      <c r="H401" s="34"/>
      <c r="I401" s="34" t="str">
        <f aca="false">[1]CPUs!O401</f>
        <v>#ERROR!</v>
      </c>
      <c r="J401" s="34" t="str">
        <f aca="false">H401+I401</f>
        <v>#ERROR!</v>
      </c>
      <c r="K401" s="34" t="str">
        <f aca="false">H401*F401</f>
        <v>#ERROR!</v>
      </c>
      <c r="L401" s="34" t="str">
        <f aca="false">I401*F401</f>
        <v>#ERROR!</v>
      </c>
      <c r="M401" s="34" t="str">
        <f aca="false">J401*F401</f>
        <v>#ERROR!</v>
      </c>
      <c r="N401" s="4"/>
    </row>
    <row r="402" customFormat="false" ht="24" hidden="false" customHeight="true" outlineLevel="0" collapsed="false">
      <c r="A402" s="35" t="s">
        <v>803</v>
      </c>
      <c r="B402" s="35" t="s">
        <v>804</v>
      </c>
      <c r="C402" s="35"/>
      <c r="D402" s="39"/>
      <c r="E402" s="38"/>
      <c r="F402" s="38"/>
      <c r="G402" s="39" t="str">
        <f aca="false">SUM(G403:G405)</f>
        <v>#ERROR!</v>
      </c>
      <c r="H402" s="39"/>
      <c r="I402" s="38"/>
      <c r="J402" s="39"/>
      <c r="K402" s="39" t="str">
        <f aca="false">SUM(K403:K405)</f>
        <v>#ERROR!</v>
      </c>
      <c r="L402" s="39" t="str">
        <f aca="false">SUM(L403:L405)</f>
        <v>#ERROR!</v>
      </c>
      <c r="M402" s="39" t="str">
        <f aca="false">SUM(M403:M405)</f>
        <v>#ERROR!</v>
      </c>
      <c r="N402" s="4"/>
    </row>
    <row r="403" customFormat="false" ht="51.75" hidden="false" customHeight="true" outlineLevel="0" collapsed="false">
      <c r="A403" s="30" t="s">
        <v>805</v>
      </c>
      <c r="B403" s="30" t="s">
        <v>806</v>
      </c>
      <c r="C403" s="31" t="s">
        <v>33</v>
      </c>
      <c r="D403" s="34" t="n">
        <v>247.89</v>
      </c>
      <c r="E403" s="34" t="str">
        <f aca="false">[1]CPUs!I3593</f>
        <v>#ERROR!</v>
      </c>
      <c r="F403" s="34" t="str">
        <f aca="false">[1]CPUs!J3598</f>
        <v>#ERROR!</v>
      </c>
      <c r="G403" s="34" t="str">
        <f aca="false">TRUNC(D403 * F403, 2)</f>
        <v>#ERROR!</v>
      </c>
      <c r="H403" s="34"/>
      <c r="I403" s="34" t="str">
        <f aca="false">[1]CPUs!O403</f>
        <v>#ERROR!</v>
      </c>
      <c r="J403" s="34" t="str">
        <f aca="false">H403+I403</f>
        <v>#ERROR!</v>
      </c>
      <c r="K403" s="34" t="str">
        <f aca="false">H403*F403</f>
        <v>#ERROR!</v>
      </c>
      <c r="L403" s="34" t="str">
        <f aca="false">I403*F403</f>
        <v>#ERROR!</v>
      </c>
      <c r="M403" s="34" t="str">
        <f aca="false">J403*F403</f>
        <v>#ERROR!</v>
      </c>
      <c r="N403" s="4"/>
    </row>
    <row r="404" customFormat="false" ht="64.5" hidden="false" customHeight="true" outlineLevel="0" collapsed="false">
      <c r="A404" s="30" t="s">
        <v>807</v>
      </c>
      <c r="B404" s="30" t="s">
        <v>808</v>
      </c>
      <c r="C404" s="31" t="s">
        <v>33</v>
      </c>
      <c r="D404" s="34" t="n">
        <v>185.8</v>
      </c>
      <c r="E404" s="34" t="str">
        <f aca="false">[1]CPUs!I3601</f>
        <v>#ERROR!</v>
      </c>
      <c r="F404" s="34" t="str">
        <f aca="false">[1]CPUs!J3606</f>
        <v>#ERROR!</v>
      </c>
      <c r="G404" s="34" t="str">
        <f aca="false">TRUNC(D404 * F404, 2)</f>
        <v>#ERROR!</v>
      </c>
      <c r="H404" s="34"/>
      <c r="I404" s="34" t="str">
        <f aca="false">[1]CPUs!O404</f>
        <v>#ERROR!</v>
      </c>
      <c r="J404" s="34" t="str">
        <f aca="false">H404+I404</f>
        <v>#ERROR!</v>
      </c>
      <c r="K404" s="34" t="str">
        <f aca="false">H404*F404</f>
        <v>#ERROR!</v>
      </c>
      <c r="L404" s="34" t="str">
        <f aca="false">I404*F404</f>
        <v>#ERROR!</v>
      </c>
      <c r="M404" s="34" t="str">
        <f aca="false">J404*F404</f>
        <v>#ERROR!</v>
      </c>
      <c r="N404" s="4"/>
    </row>
    <row r="405" customFormat="false" ht="24" hidden="false" customHeight="true" outlineLevel="0" collapsed="false">
      <c r="A405" s="35" t="s">
        <v>809</v>
      </c>
      <c r="B405" s="35" t="s">
        <v>206</v>
      </c>
      <c r="C405" s="35"/>
      <c r="D405" s="39"/>
      <c r="E405" s="38"/>
      <c r="F405" s="38"/>
      <c r="G405" s="39" t="str">
        <f aca="false">SUM(G406:G410)</f>
        <v>#ERROR!</v>
      </c>
      <c r="H405" s="39"/>
      <c r="I405" s="38"/>
      <c r="J405" s="39"/>
      <c r="K405" s="39" t="str">
        <f aca="false">SUM(K406:K410)</f>
        <v>#ERROR!</v>
      </c>
      <c r="L405" s="39" t="str">
        <f aca="false">SUM(L406:L410)</f>
        <v>#ERROR!</v>
      </c>
      <c r="M405" s="39" t="str">
        <f aca="false">SUM(M406:M410)</f>
        <v>#ERROR!</v>
      </c>
      <c r="N405" s="4"/>
    </row>
    <row r="406" customFormat="false" ht="39" hidden="false" customHeight="true" outlineLevel="0" collapsed="false">
      <c r="A406" s="30" t="s">
        <v>810</v>
      </c>
      <c r="B406" s="30" t="s">
        <v>218</v>
      </c>
      <c r="C406" s="31" t="s">
        <v>33</v>
      </c>
      <c r="D406" s="34" t="n">
        <v>247.89</v>
      </c>
      <c r="E406" s="34" t="str">
        <f aca="false">[1]CPUs!I3609</f>
        <v>#ERROR!</v>
      </c>
      <c r="F406" s="34" t="str">
        <f aca="false">[1]CPUs!J3614</f>
        <v>#ERROR!</v>
      </c>
      <c r="G406" s="34" t="str">
        <f aca="false">TRUNC(D406 * F406, 2)</f>
        <v>#ERROR!</v>
      </c>
      <c r="H406" s="34"/>
      <c r="I406" s="34" t="str">
        <f aca="false">[1]CPUs!O406</f>
        <v>#ERROR!</v>
      </c>
      <c r="J406" s="34" t="str">
        <f aca="false">H406+I406</f>
        <v>#ERROR!</v>
      </c>
      <c r="K406" s="34" t="str">
        <f aca="false">H406*F406</f>
        <v>#ERROR!</v>
      </c>
      <c r="L406" s="34" t="str">
        <f aca="false">I406*F406</f>
        <v>#ERROR!</v>
      </c>
      <c r="M406" s="34" t="str">
        <f aca="false">J406*F406</f>
        <v>#ERROR!</v>
      </c>
      <c r="N406" s="4"/>
    </row>
    <row r="407" customFormat="false" ht="39" hidden="false" customHeight="true" outlineLevel="0" collapsed="false">
      <c r="A407" s="30" t="s">
        <v>811</v>
      </c>
      <c r="B407" s="30" t="s">
        <v>812</v>
      </c>
      <c r="C407" s="31" t="s">
        <v>33</v>
      </c>
      <c r="D407" s="34" t="n">
        <v>247.89</v>
      </c>
      <c r="E407" s="34" t="str">
        <f aca="false">[1]CPUs!I3618</f>
        <v>#ERROR!</v>
      </c>
      <c r="F407" s="34" t="str">
        <f aca="false">[1]CPUs!J3624</f>
        <v>#ERROR!</v>
      </c>
      <c r="G407" s="34" t="str">
        <f aca="false">TRUNC(D407 * F407, 2)</f>
        <v>#ERROR!</v>
      </c>
      <c r="H407" s="34"/>
      <c r="I407" s="34" t="str">
        <f aca="false">[1]CPUs!O407</f>
        <v>#ERROR!</v>
      </c>
      <c r="J407" s="34" t="str">
        <f aca="false">H407+I407</f>
        <v>#ERROR!</v>
      </c>
      <c r="K407" s="34" t="str">
        <f aca="false">H407*F407</f>
        <v>#ERROR!</v>
      </c>
      <c r="L407" s="34" t="str">
        <f aca="false">I407*F407</f>
        <v>#ERROR!</v>
      </c>
      <c r="M407" s="34" t="str">
        <f aca="false">J407*F407</f>
        <v>#ERROR!</v>
      </c>
      <c r="N407" s="4"/>
    </row>
    <row r="408" customFormat="false" ht="39" hidden="false" customHeight="true" outlineLevel="0" collapsed="false">
      <c r="A408" s="30" t="s">
        <v>813</v>
      </c>
      <c r="B408" s="30" t="s">
        <v>814</v>
      </c>
      <c r="C408" s="31" t="s">
        <v>33</v>
      </c>
      <c r="D408" s="34" t="n">
        <v>247.89</v>
      </c>
      <c r="E408" s="34" t="str">
        <f aca="false">[1]CPUs!I3627</f>
        <v>#ERROR!</v>
      </c>
      <c r="F408" s="34" t="str">
        <f aca="false">[1]CPUs!J3632</f>
        <v>#ERROR!</v>
      </c>
      <c r="G408" s="34" t="str">
        <f aca="false">TRUNC(D408 * F408, 2)</f>
        <v>#ERROR!</v>
      </c>
      <c r="H408" s="34"/>
      <c r="I408" s="34" t="str">
        <f aca="false">[1]CPUs!O408</f>
        <v>#ERROR!</v>
      </c>
      <c r="J408" s="34" t="str">
        <f aca="false">H408+I408</f>
        <v>#ERROR!</v>
      </c>
      <c r="K408" s="34" t="str">
        <f aca="false">H408*F408</f>
        <v>#ERROR!</v>
      </c>
      <c r="L408" s="34" t="str">
        <f aca="false">I408*F408</f>
        <v>#ERROR!</v>
      </c>
      <c r="M408" s="34" t="str">
        <f aca="false">J408*F408</f>
        <v>#ERROR!</v>
      </c>
      <c r="N408" s="4"/>
    </row>
    <row r="409" customFormat="false" ht="25.5" hidden="false" customHeight="true" outlineLevel="0" collapsed="false">
      <c r="A409" s="30" t="s">
        <v>815</v>
      </c>
      <c r="B409" s="30" t="s">
        <v>816</v>
      </c>
      <c r="C409" s="31" t="s">
        <v>33</v>
      </c>
      <c r="D409" s="34" t="n">
        <v>605.35</v>
      </c>
      <c r="E409" s="34" t="str">
        <f aca="false">[1]CPUs!I3635</f>
        <v>#ERROR!</v>
      </c>
      <c r="F409" s="34" t="str">
        <f aca="false">[1]CPUs!J3640</f>
        <v>#ERROR!</v>
      </c>
      <c r="G409" s="34" t="str">
        <f aca="false">TRUNC(D409 * F409, 2)</f>
        <v>#ERROR!</v>
      </c>
      <c r="H409" s="34"/>
      <c r="I409" s="34" t="str">
        <f aca="false">[1]CPUs!O409</f>
        <v>#ERROR!</v>
      </c>
      <c r="J409" s="34" t="str">
        <f aca="false">H409+I409</f>
        <v>#ERROR!</v>
      </c>
      <c r="K409" s="34" t="str">
        <f aca="false">H409*F409</f>
        <v>#ERROR!</v>
      </c>
      <c r="L409" s="34" t="str">
        <f aca="false">I409*F409</f>
        <v>#ERROR!</v>
      </c>
      <c r="M409" s="34" t="str">
        <f aca="false">J409*F409</f>
        <v>#ERROR!</v>
      </c>
      <c r="N409" s="4"/>
    </row>
    <row r="410" customFormat="false" ht="51.75" hidden="false" customHeight="true" outlineLevel="0" collapsed="false">
      <c r="A410" s="30" t="s">
        <v>817</v>
      </c>
      <c r="B410" s="30" t="s">
        <v>818</v>
      </c>
      <c r="C410" s="31" t="s">
        <v>33</v>
      </c>
      <c r="D410" s="34" t="n">
        <v>8</v>
      </c>
      <c r="E410" s="34" t="str">
        <f aca="false">[1]CPUs!I3643</f>
        <v>#ERROR!</v>
      </c>
      <c r="F410" s="34" t="str">
        <f aca="false">[1]CPUs!J3648</f>
        <v>#ERROR!</v>
      </c>
      <c r="G410" s="34" t="str">
        <f aca="false">TRUNC(D410 * F410, 2)</f>
        <v>#ERROR!</v>
      </c>
      <c r="H410" s="34"/>
      <c r="I410" s="34" t="str">
        <f aca="false">[1]CPUs!O410</f>
        <v>#ERROR!</v>
      </c>
      <c r="J410" s="34" t="str">
        <f aca="false">H410+I410</f>
        <v>#ERROR!</v>
      </c>
      <c r="K410" s="34" t="str">
        <f aca="false">H410*F410</f>
        <v>#ERROR!</v>
      </c>
      <c r="L410" s="34" t="str">
        <f aca="false">I410*F410</f>
        <v>#ERROR!</v>
      </c>
      <c r="M410" s="34" t="str">
        <f aca="false">J410*F410</f>
        <v>#ERROR!</v>
      </c>
      <c r="N410" s="4"/>
    </row>
    <row r="411" customFormat="false" ht="24" hidden="false" customHeight="true" outlineLevel="0" collapsed="false">
      <c r="A411" s="35" t="s">
        <v>819</v>
      </c>
      <c r="B411" s="35" t="s">
        <v>820</v>
      </c>
      <c r="C411" s="35"/>
      <c r="D411" s="39"/>
      <c r="E411" s="38"/>
      <c r="F411" s="38"/>
      <c r="G411" s="39" t="str">
        <f aca="false">SUM(G412)</f>
        <v>#ERROR!</v>
      </c>
      <c r="H411" s="39"/>
      <c r="I411" s="38"/>
      <c r="J411" s="39"/>
      <c r="K411" s="39" t="str">
        <f aca="false">SUM(K412)</f>
        <v>#ERROR!</v>
      </c>
      <c r="L411" s="39" t="str">
        <f aca="false">SUM(L412)</f>
        <v>#ERROR!</v>
      </c>
      <c r="M411" s="39" t="str">
        <f aca="false">SUM(M412)</f>
        <v>#ERROR!</v>
      </c>
      <c r="N411" s="4"/>
    </row>
    <row r="412" customFormat="false" ht="24" hidden="false" customHeight="true" outlineLevel="0" collapsed="false">
      <c r="A412" s="40" t="s">
        <v>821</v>
      </c>
      <c r="B412" s="40" t="s">
        <v>820</v>
      </c>
      <c r="C412" s="41" t="s">
        <v>33</v>
      </c>
      <c r="D412" s="42" t="n">
        <v>6160.83</v>
      </c>
      <c r="E412" s="42" t="str">
        <f aca="false">[1]CPUs!I3651</f>
        <v>#ERROR!</v>
      </c>
      <c r="F412" s="42" t="str">
        <f aca="false">[1]CPUs!J3655</f>
        <v>#ERROR!</v>
      </c>
      <c r="G412" s="42" t="str">
        <f aca="false">TRUNC(D412 * F412, 2)</f>
        <v>#ERROR!</v>
      </c>
      <c r="H412" s="42"/>
      <c r="I412" s="42" t="str">
        <f aca="false">[1]CPUs!O412</f>
        <v>#ERROR!</v>
      </c>
      <c r="J412" s="42" t="str">
        <f aca="false">H412+I412</f>
        <v>#ERROR!</v>
      </c>
      <c r="K412" s="42" t="str">
        <f aca="false">H412*F412</f>
        <v>#ERROR!</v>
      </c>
      <c r="L412" s="42" t="str">
        <f aca="false">I412*F412</f>
        <v>#ERROR!</v>
      </c>
      <c r="M412" s="42" t="str">
        <f aca="false">J412*F412</f>
        <v>#ERROR!</v>
      </c>
      <c r="N412" s="4"/>
    </row>
    <row r="413" customFormat="false" ht="20.25" hidden="false" customHeight="true" outlineLevel="0" collapsed="false">
      <c r="A413" s="43" t="s">
        <v>22</v>
      </c>
      <c r="B413" s="43"/>
      <c r="C413" s="43"/>
      <c r="D413" s="43"/>
      <c r="E413" s="43"/>
      <c r="F413" s="43"/>
      <c r="G413" s="44" t="str">
        <f aca="false">G13+G18+G26+G29+G58+G64+G70+G74+G88+G99+G109+G116+G131+G133+G143+G145+G154+G211+G322+G327+G347+G352+G356+G364+G411</f>
        <v>#ERROR!</v>
      </c>
      <c r="H413" s="45"/>
      <c r="I413" s="45"/>
      <c r="J413" s="45"/>
      <c r="K413" s="44" t="str">
        <f aca="false">K13+K18+K26+K29+K58+K64+K70+K74+K88+K99+K109+K116+K131+K133+K143+K145+K154+K211+K322+K327+K347+K352+K356+K364+K411</f>
        <v>#ERROR!</v>
      </c>
      <c r="L413" s="44" t="str">
        <f aca="false">L13+L18+L26+L29+L58+L64+L70+L74+L88+L99+L109+L116+L131+L133+L143+L145+L154+L211+L322+L327+L347+L352+L356+L364+L411</f>
        <v>#ERROR!</v>
      </c>
      <c r="M413" s="44" t="str">
        <f aca="false">M13+M18+M26+M29+M58+M64+M70+M74+M88+M99+M109+M116+M131+M133+M143+M145+M154+M211+M322+M327+M347+M352+M356+M364+M411</f>
        <v>#ERROR!</v>
      </c>
      <c r="N413" s="4"/>
    </row>
    <row r="414" customFormat="false" ht="26.25" hidden="false" customHeight="true" outlineLevel="0" collapsed="false">
      <c r="A414" s="46"/>
      <c r="B414" s="47"/>
      <c r="C414" s="46"/>
      <c r="D414" s="48"/>
      <c r="E414" s="48"/>
      <c r="F414" s="49"/>
      <c r="G414" s="49"/>
      <c r="H414" s="48"/>
      <c r="I414" s="46"/>
      <c r="J414" s="46"/>
      <c r="K414" s="48"/>
      <c r="L414" s="46"/>
      <c r="M414" s="46"/>
      <c r="N414" s="49"/>
    </row>
    <row r="415" customFormat="false" ht="14.25" hidden="false" customHeight="true" outlineLevel="0" collapsed="false">
      <c r="A415" s="46"/>
      <c r="B415" s="46"/>
      <c r="C415" s="46"/>
      <c r="D415" s="46"/>
      <c r="E415" s="46"/>
      <c r="F415" s="46"/>
      <c r="G415" s="46"/>
      <c r="H415" s="46"/>
      <c r="I415" s="46"/>
      <c r="J415" s="46"/>
      <c r="K415" s="46"/>
      <c r="L415" s="46"/>
      <c r="M415" s="46"/>
      <c r="N415" s="4"/>
    </row>
    <row r="416" customFormat="false" ht="14.25" hidden="false" customHeight="true" outlineLevel="0" collapsed="false">
      <c r="A416" s="50"/>
      <c r="B416" s="50"/>
      <c r="C416" s="50"/>
      <c r="D416" s="50"/>
      <c r="E416" s="50"/>
      <c r="F416" s="50"/>
      <c r="G416" s="50"/>
      <c r="H416" s="51"/>
      <c r="I416" s="51"/>
      <c r="J416" s="51"/>
      <c r="K416" s="51"/>
      <c r="L416" s="51"/>
      <c r="M416" s="51"/>
      <c r="N416" s="4"/>
    </row>
    <row r="417" customFormat="false" ht="14.25" hidden="false" customHeight="true" outlineLevel="0" collapsed="false">
      <c r="A417" s="51"/>
      <c r="B417" s="51"/>
      <c r="C417" s="51"/>
      <c r="D417" s="51"/>
      <c r="E417" s="51"/>
      <c r="F417" s="51"/>
      <c r="G417" s="51"/>
      <c r="H417" s="51"/>
      <c r="I417" s="51"/>
      <c r="J417" s="51"/>
      <c r="K417" s="51"/>
      <c r="L417" s="51"/>
      <c r="M417" s="51"/>
      <c r="N417" s="4"/>
    </row>
  </sheetData>
  <mergeCells count="33">
    <mergeCell ref="A1:A2"/>
    <mergeCell ref="C1:D1"/>
    <mergeCell ref="E1:F1"/>
    <mergeCell ref="C2:D2"/>
    <mergeCell ref="E2:F2"/>
    <mergeCell ref="A3:G3"/>
    <mergeCell ref="H3:J3"/>
    <mergeCell ref="K3:M3"/>
    <mergeCell ref="A4:G4"/>
    <mergeCell ref="H4:J4"/>
    <mergeCell ref="K4:M4"/>
    <mergeCell ref="A5:G5"/>
    <mergeCell ref="H5:J5"/>
    <mergeCell ref="K5:M5"/>
    <mergeCell ref="A6:G6"/>
    <mergeCell ref="H6:J6"/>
    <mergeCell ref="K6:M6"/>
    <mergeCell ref="A7:G7"/>
    <mergeCell ref="H7:J7"/>
    <mergeCell ref="K7:M7"/>
    <mergeCell ref="A8:G8"/>
    <mergeCell ref="H8:M8"/>
    <mergeCell ref="A9:M9"/>
    <mergeCell ref="A11:A12"/>
    <mergeCell ref="B11:B12"/>
    <mergeCell ref="C11:C12"/>
    <mergeCell ref="D11:G11"/>
    <mergeCell ref="H11:J11"/>
    <mergeCell ref="K11:M11"/>
    <mergeCell ref="A413:F413"/>
    <mergeCell ref="D414:E414"/>
    <mergeCell ref="F414:G414"/>
    <mergeCell ref="A416:G416"/>
  </mergeCells>
  <conditionalFormatting sqref="N3:N6">
    <cfRule type="cellIs" priority="2" operator="greaterThan" aboveAverage="0" equalAverage="0" bottom="0" percent="0" rank="0" text="" dxfId="0">
      <formula>0.3</formula>
    </cfRule>
    <cfRule type="cellIs" priority="3" operator="greaterThan" aboveAverage="0" equalAverage="0" bottom="0" percent="0" rank="0" text="" dxfId="1">
      <formula>30</formula>
    </cfRule>
  </conditionalFormatting>
  <printOptions headings="false" gridLines="false" gridLinesSet="true" horizontalCentered="true" verticalCentered="false"/>
  <pageMargins left="0.39375" right="0.39375" top="0.39375" bottom="0.945138888888889" header="0.511811023622047" footer="0"/>
  <pageSetup paperSize="9" scale="60" fitToWidth="1" fitToHeight="1" pageOrder="downThenOver" orientation="landscape" blackAndWhite="false" draft="false" cellComments="none" horizontalDpi="300" verticalDpi="300" copies="1"/>
  <headerFooter differentFirst="false" differentOddEven="false">
    <oddHeader/>
    <oddFooter>&amp;R&amp;P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296875" defaultRowHeight="15" zeroHeight="false" outlineLevelRow="0" outlineLevelCol="0"/>
  <cols>
    <col collapsed="false" customWidth="true" hidden="false" outlineLevel="0" max="1" min="1" style="0" width="14.57"/>
    <col collapsed="false" customWidth="true" hidden="false" outlineLevel="0" max="2" min="2" style="0" width="15.57"/>
    <col collapsed="false" customWidth="true" hidden="false" outlineLevel="0" max="3" min="3" style="0" width="16.58"/>
    <col collapsed="false" customWidth="true" hidden="false" outlineLevel="0" max="4" min="4" style="0" width="15.86"/>
    <col collapsed="false" customWidth="true" hidden="false" outlineLevel="0" max="5" min="5" style="0" width="18.14"/>
    <col collapsed="false" customWidth="true" hidden="false" outlineLevel="0" max="6" min="6" style="0" width="12.71"/>
    <col collapsed="false" customWidth="true" hidden="false" outlineLevel="0" max="11" min="7" style="0" width="8.71"/>
  </cols>
  <sheetData>
    <row r="1" customFormat="false" ht="12.75" hidden="false" customHeight="true" outlineLevel="0" collapsed="false">
      <c r="A1" s="52"/>
      <c r="B1" s="53"/>
      <c r="C1" s="53"/>
      <c r="D1" s="53"/>
      <c r="E1" s="53"/>
      <c r="F1" s="54"/>
      <c r="G1" s="55"/>
      <c r="H1" s="55"/>
      <c r="I1" s="55"/>
      <c r="J1" s="55"/>
      <c r="K1" s="55"/>
    </row>
    <row r="2" customFormat="false" ht="12.75" hidden="false" customHeight="true" outlineLevel="0" collapsed="false">
      <c r="A2" s="56"/>
      <c r="B2" s="57"/>
      <c r="C2" s="57"/>
      <c r="D2" s="57"/>
      <c r="E2" s="57"/>
      <c r="F2" s="58"/>
      <c r="G2" s="55"/>
      <c r="H2" s="55"/>
      <c r="I2" s="55"/>
      <c r="J2" s="55"/>
      <c r="K2" s="55"/>
    </row>
    <row r="3" customFormat="false" ht="12.75" hidden="false" customHeight="true" outlineLevel="0" collapsed="false">
      <c r="A3" s="56"/>
      <c r="B3" s="57"/>
      <c r="C3" s="57"/>
      <c r="D3" s="57"/>
      <c r="E3" s="57"/>
      <c r="F3" s="58"/>
      <c r="G3" s="55"/>
      <c r="H3" s="55"/>
      <c r="I3" s="55"/>
      <c r="J3" s="55"/>
      <c r="K3" s="55"/>
    </row>
    <row r="4" customFormat="false" ht="12.75" hidden="false" customHeight="true" outlineLevel="0" collapsed="false">
      <c r="A4" s="56"/>
      <c r="B4" s="57"/>
      <c r="C4" s="57"/>
      <c r="D4" s="57"/>
      <c r="E4" s="57"/>
      <c r="F4" s="58"/>
      <c r="G4" s="55"/>
      <c r="H4" s="55"/>
      <c r="I4" s="55"/>
      <c r="J4" s="55"/>
      <c r="K4" s="55"/>
    </row>
    <row r="5" customFormat="false" ht="12.75" hidden="false" customHeight="true" outlineLevel="0" collapsed="false">
      <c r="A5" s="59"/>
      <c r="B5" s="60"/>
      <c r="C5" s="61"/>
      <c r="D5" s="61"/>
      <c r="E5" s="61"/>
      <c r="F5" s="62"/>
      <c r="G5" s="55"/>
      <c r="H5" s="55"/>
      <c r="I5" s="55"/>
      <c r="J5" s="55"/>
      <c r="K5" s="55"/>
    </row>
    <row r="6" customFormat="false" ht="12.75" hidden="false" customHeight="true" outlineLevel="0" collapsed="false">
      <c r="A6" s="59" t="s">
        <v>822</v>
      </c>
      <c r="B6" s="60"/>
      <c r="C6" s="61"/>
      <c r="D6" s="61"/>
      <c r="E6" s="61"/>
      <c r="F6" s="62"/>
      <c r="G6" s="55"/>
      <c r="H6" s="55"/>
      <c r="I6" s="55"/>
      <c r="J6" s="55"/>
      <c r="K6" s="55"/>
    </row>
    <row r="7" customFormat="false" ht="12.75" hidden="false" customHeight="true" outlineLevel="0" collapsed="false">
      <c r="A7" s="59" t="s">
        <v>2</v>
      </c>
      <c r="B7" s="60"/>
      <c r="C7" s="61"/>
      <c r="D7" s="61"/>
      <c r="E7" s="61"/>
      <c r="F7" s="62"/>
      <c r="G7" s="55"/>
      <c r="H7" s="55"/>
      <c r="I7" s="55"/>
      <c r="J7" s="55"/>
      <c r="K7" s="55"/>
    </row>
    <row r="8" customFormat="false" ht="12.75" hidden="false" customHeight="true" outlineLevel="0" collapsed="false">
      <c r="A8" s="59" t="s">
        <v>8</v>
      </c>
      <c r="B8" s="60"/>
      <c r="C8" s="61"/>
      <c r="D8" s="61"/>
      <c r="E8" s="61"/>
      <c r="F8" s="62"/>
      <c r="G8" s="55"/>
      <c r="H8" s="55"/>
      <c r="I8" s="55"/>
      <c r="J8" s="55"/>
      <c r="K8" s="55"/>
    </row>
    <row r="9" customFormat="false" ht="12.75" hidden="false" customHeight="true" outlineLevel="0" collapsed="false">
      <c r="A9" s="59" t="s">
        <v>10</v>
      </c>
      <c r="B9" s="60"/>
      <c r="C9" s="61"/>
      <c r="D9" s="61"/>
      <c r="E9" s="61"/>
      <c r="F9" s="62"/>
      <c r="G9" s="55"/>
      <c r="H9" s="55"/>
      <c r="I9" s="55"/>
      <c r="J9" s="55"/>
      <c r="K9" s="55"/>
    </row>
    <row r="10" customFormat="false" ht="12.75" hidden="false" customHeight="true" outlineLevel="0" collapsed="false">
      <c r="A10" s="63"/>
      <c r="B10" s="64"/>
      <c r="C10" s="64"/>
      <c r="D10" s="64"/>
      <c r="E10" s="64"/>
      <c r="F10" s="58"/>
      <c r="G10" s="55"/>
      <c r="H10" s="55"/>
      <c r="I10" s="55"/>
      <c r="J10" s="55"/>
      <c r="K10" s="55"/>
    </row>
    <row r="11" customFormat="false" ht="21" hidden="false" customHeight="true" outlineLevel="0" collapsed="false">
      <c r="A11" s="65" t="s">
        <v>823</v>
      </c>
      <c r="B11" s="65"/>
      <c r="C11" s="65"/>
      <c r="D11" s="65"/>
      <c r="E11" s="65"/>
      <c r="F11" s="65"/>
      <c r="G11" s="66"/>
      <c r="H11" s="66"/>
      <c r="I11" s="66"/>
      <c r="J11" s="66"/>
      <c r="K11" s="66"/>
    </row>
    <row r="12" customFormat="false" ht="12.75" hidden="false" customHeight="true" outlineLevel="0" collapsed="false">
      <c r="A12" s="56"/>
      <c r="B12" s="57"/>
      <c r="C12" s="57"/>
      <c r="D12" s="57"/>
      <c r="E12" s="57"/>
      <c r="F12" s="58"/>
      <c r="G12" s="55"/>
      <c r="H12" s="55"/>
      <c r="I12" s="55"/>
      <c r="J12" s="55"/>
      <c r="K12" s="55"/>
    </row>
    <row r="13" customFormat="false" ht="17.25" hidden="false" customHeight="true" outlineLevel="0" collapsed="false">
      <c r="A13" s="67" t="s">
        <v>824</v>
      </c>
      <c r="B13" s="68" t="s">
        <v>27</v>
      </c>
      <c r="C13" s="68"/>
      <c r="D13" s="68"/>
      <c r="E13" s="68"/>
      <c r="F13" s="68"/>
      <c r="G13" s="55"/>
      <c r="H13" s="55"/>
      <c r="I13" s="55"/>
      <c r="J13" s="55"/>
      <c r="K13" s="55"/>
    </row>
    <row r="14" customFormat="false" ht="29.25" hidden="false" customHeight="true" outlineLevel="0" collapsed="false">
      <c r="A14" s="69" t="s">
        <v>825</v>
      </c>
      <c r="B14" s="70" t="s">
        <v>32</v>
      </c>
      <c r="C14" s="70"/>
      <c r="D14" s="70"/>
      <c r="E14" s="70"/>
      <c r="F14" s="70"/>
      <c r="G14" s="66"/>
      <c r="H14" s="66"/>
      <c r="I14" s="66"/>
      <c r="J14" s="66"/>
      <c r="K14" s="66"/>
    </row>
    <row r="15" customFormat="false" ht="14.25" hidden="false" customHeight="true" outlineLevel="0" collapsed="false">
      <c r="A15" s="71" t="s">
        <v>826</v>
      </c>
      <c r="B15" s="71"/>
      <c r="C15" s="71"/>
      <c r="D15" s="71"/>
      <c r="E15" s="71"/>
      <c r="F15" s="72" t="str">
        <f aca="false">5*4</f>
        <v>20.00</v>
      </c>
      <c r="G15" s="55"/>
      <c r="H15" s="55"/>
      <c r="I15" s="55"/>
      <c r="J15" s="55"/>
      <c r="K15" s="55"/>
    </row>
    <row r="16" customFormat="false" ht="14.25" hidden="false" customHeight="true" outlineLevel="0" collapsed="false">
      <c r="A16" s="73" t="s">
        <v>827</v>
      </c>
      <c r="B16" s="73"/>
      <c r="C16" s="73"/>
      <c r="D16" s="73"/>
      <c r="E16" s="73"/>
      <c r="F16" s="74" t="n">
        <v>18</v>
      </c>
      <c r="G16" s="55"/>
      <c r="H16" s="55"/>
      <c r="I16" s="55"/>
      <c r="J16" s="55"/>
      <c r="K16" s="55"/>
    </row>
    <row r="17" customFormat="false" ht="12.75" hidden="false" customHeight="true" outlineLevel="0" collapsed="false">
      <c r="A17" s="75"/>
      <c r="B17" s="75"/>
      <c r="C17" s="76"/>
      <c r="D17" s="76"/>
      <c r="E17" s="76"/>
      <c r="F17" s="72"/>
      <c r="G17" s="55"/>
      <c r="H17" s="55"/>
      <c r="I17" s="55"/>
      <c r="J17" s="55"/>
      <c r="K17" s="55"/>
    </row>
    <row r="18" customFormat="false" ht="17.25" hidden="false" customHeight="true" outlineLevel="0" collapsed="false">
      <c r="A18" s="67" t="s">
        <v>828</v>
      </c>
      <c r="B18" s="68" t="s">
        <v>39</v>
      </c>
      <c r="C18" s="68"/>
      <c r="D18" s="68"/>
      <c r="E18" s="68"/>
      <c r="F18" s="68"/>
      <c r="G18" s="55"/>
      <c r="H18" s="55"/>
      <c r="I18" s="55"/>
      <c r="J18" s="55"/>
      <c r="K18" s="55"/>
    </row>
    <row r="19" customFormat="false" ht="26.25" hidden="false" customHeight="true" outlineLevel="0" collapsed="false">
      <c r="A19" s="69" t="s">
        <v>829</v>
      </c>
      <c r="B19" s="70" t="s">
        <v>41</v>
      </c>
      <c r="C19" s="70"/>
      <c r="D19" s="70"/>
      <c r="E19" s="70"/>
      <c r="F19" s="70"/>
      <c r="G19" s="66"/>
      <c r="H19" s="66"/>
      <c r="I19" s="66"/>
      <c r="J19" s="66"/>
      <c r="K19" s="66"/>
    </row>
    <row r="20" customFormat="false" ht="12.75" hidden="false" customHeight="true" outlineLevel="0" collapsed="false">
      <c r="A20" s="77" t="s">
        <v>830</v>
      </c>
      <c r="B20" s="77"/>
      <c r="C20" s="77"/>
      <c r="D20" s="77"/>
      <c r="E20" s="78" t="str">
        <f aca="false">6.55*4.8</f>
        <v>31.44</v>
      </c>
      <c r="F20" s="78"/>
      <c r="G20" s="55"/>
      <c r="H20" s="55"/>
      <c r="I20" s="55"/>
      <c r="J20" s="55"/>
      <c r="K20" s="55"/>
    </row>
    <row r="21" customFormat="false" ht="12.75" hidden="false" customHeight="true" outlineLevel="0" collapsed="false">
      <c r="A21" s="79" t="s">
        <v>831</v>
      </c>
      <c r="B21" s="79"/>
      <c r="C21" s="79"/>
      <c r="D21" s="79"/>
      <c r="E21" s="80" t="str">
        <f aca="false">E20</f>
        <v>31.44</v>
      </c>
      <c r="F21" s="80"/>
      <c r="G21" s="55"/>
      <c r="H21" s="55"/>
      <c r="I21" s="55"/>
      <c r="J21" s="55"/>
      <c r="K21" s="55"/>
    </row>
    <row r="22" customFormat="false" ht="12.75" hidden="false" customHeight="true" outlineLevel="0" collapsed="false">
      <c r="A22" s="73" t="s">
        <v>832</v>
      </c>
      <c r="B22" s="73"/>
      <c r="C22" s="73"/>
      <c r="D22" s="73"/>
      <c r="E22" s="81" t="n">
        <v>20</v>
      </c>
      <c r="F22" s="81"/>
      <c r="G22" s="55"/>
      <c r="H22" s="55"/>
      <c r="I22" s="55"/>
      <c r="J22" s="55"/>
      <c r="K22" s="55"/>
    </row>
    <row r="23" customFormat="false" ht="12.75" hidden="false" customHeight="true" outlineLevel="0" collapsed="false">
      <c r="A23" s="82"/>
      <c r="B23" s="83"/>
      <c r="C23" s="83"/>
      <c r="D23" s="83"/>
      <c r="E23" s="57"/>
      <c r="F23" s="84"/>
      <c r="G23" s="55"/>
      <c r="H23" s="55"/>
      <c r="I23" s="55"/>
      <c r="J23" s="55"/>
      <c r="K23" s="55"/>
    </row>
    <row r="24" customFormat="false" ht="30" hidden="false" customHeight="true" outlineLevel="0" collapsed="false">
      <c r="A24" s="69" t="s">
        <v>833</v>
      </c>
      <c r="B24" s="70" t="s">
        <v>43</v>
      </c>
      <c r="C24" s="70"/>
      <c r="D24" s="70"/>
      <c r="E24" s="70"/>
      <c r="F24" s="70"/>
      <c r="G24" s="66"/>
      <c r="H24" s="66"/>
      <c r="I24" s="66"/>
      <c r="J24" s="66"/>
      <c r="K24" s="66"/>
    </row>
    <row r="25" customFormat="false" ht="12.75" hidden="false" customHeight="true" outlineLevel="0" collapsed="false">
      <c r="A25" s="77" t="s">
        <v>834</v>
      </c>
      <c r="B25" s="77"/>
      <c r="C25" s="77"/>
      <c r="D25" s="77"/>
      <c r="E25" s="78" t="str">
        <f aca="false">3.55*4.8</f>
        <v>17.04</v>
      </c>
      <c r="F25" s="78"/>
      <c r="G25" s="55"/>
      <c r="H25" s="55"/>
      <c r="I25" s="55"/>
      <c r="J25" s="55"/>
      <c r="K25" s="55"/>
    </row>
    <row r="26" customFormat="false" ht="12.75" hidden="false" customHeight="true" outlineLevel="0" collapsed="false">
      <c r="A26" s="79" t="s">
        <v>835</v>
      </c>
      <c r="B26" s="79"/>
      <c r="C26" s="79"/>
      <c r="D26" s="79"/>
      <c r="E26" s="80" t="str">
        <f aca="false">E25</f>
        <v>17.04</v>
      </c>
      <c r="F26" s="80"/>
      <c r="G26" s="55"/>
      <c r="H26" s="55"/>
      <c r="I26" s="55"/>
      <c r="J26" s="55"/>
      <c r="K26" s="55"/>
    </row>
    <row r="27" customFormat="false" ht="12.75" hidden="false" customHeight="true" outlineLevel="0" collapsed="false">
      <c r="A27" s="73" t="s">
        <v>836</v>
      </c>
      <c r="B27" s="73"/>
      <c r="C27" s="73"/>
      <c r="D27" s="73"/>
      <c r="E27" s="81" t="n">
        <v>15</v>
      </c>
      <c r="F27" s="81"/>
      <c r="G27" s="55"/>
      <c r="H27" s="55"/>
      <c r="I27" s="55"/>
      <c r="J27" s="55"/>
      <c r="K27" s="55"/>
    </row>
    <row r="28" customFormat="false" ht="12.75" hidden="false" customHeight="true" outlineLevel="0" collapsed="false">
      <c r="A28" s="82"/>
      <c r="B28" s="83"/>
      <c r="C28" s="83"/>
      <c r="D28" s="83"/>
      <c r="E28" s="57"/>
      <c r="F28" s="84"/>
      <c r="G28" s="55"/>
      <c r="H28" s="55"/>
      <c r="I28" s="55"/>
      <c r="J28" s="55"/>
      <c r="K28" s="55"/>
    </row>
    <row r="29" customFormat="false" ht="27.75" hidden="false" customHeight="true" outlineLevel="0" collapsed="false">
      <c r="A29" s="69" t="s">
        <v>837</v>
      </c>
      <c r="B29" s="70" t="s">
        <v>45</v>
      </c>
      <c r="C29" s="70"/>
      <c r="D29" s="70"/>
      <c r="E29" s="70"/>
      <c r="F29" s="70"/>
      <c r="G29" s="55"/>
      <c r="H29" s="55"/>
      <c r="I29" s="55"/>
      <c r="J29" s="55"/>
      <c r="K29" s="55"/>
    </row>
    <row r="30" customFormat="false" ht="12.75" hidden="false" customHeight="true" outlineLevel="0" collapsed="false">
      <c r="A30" s="77" t="s">
        <v>838</v>
      </c>
      <c r="B30" s="77"/>
      <c r="C30" s="77"/>
      <c r="D30" s="77"/>
      <c r="E30" s="80" t="str">
        <f aca="false">3*2</f>
        <v>6.00</v>
      </c>
      <c r="F30" s="80"/>
      <c r="G30" s="55"/>
      <c r="H30" s="55"/>
      <c r="I30" s="55"/>
      <c r="J30" s="55"/>
      <c r="K30" s="55"/>
    </row>
    <row r="31" customFormat="false" ht="12.75" hidden="false" customHeight="true" outlineLevel="0" collapsed="false">
      <c r="A31" s="73" t="s">
        <v>839</v>
      </c>
      <c r="B31" s="73"/>
      <c r="C31" s="73"/>
      <c r="D31" s="73"/>
      <c r="E31" s="81" t="str">
        <f aca="false">E30</f>
        <v>6.00</v>
      </c>
      <c r="F31" s="81"/>
      <c r="G31" s="55"/>
      <c r="H31" s="55"/>
      <c r="I31" s="55"/>
      <c r="J31" s="55"/>
      <c r="K31" s="55"/>
    </row>
    <row r="32" customFormat="false" ht="12.75" hidden="false" customHeight="true" outlineLevel="0" collapsed="false">
      <c r="A32" s="85"/>
      <c r="B32" s="85"/>
      <c r="C32" s="86"/>
      <c r="D32" s="86"/>
      <c r="E32" s="87"/>
      <c r="F32" s="88"/>
      <c r="G32" s="55"/>
      <c r="H32" s="55"/>
      <c r="I32" s="55"/>
      <c r="J32" s="55"/>
      <c r="K32" s="55"/>
    </row>
    <row r="33" customFormat="false" ht="27.75" hidden="false" customHeight="true" outlineLevel="0" collapsed="false">
      <c r="A33" s="69" t="s">
        <v>840</v>
      </c>
      <c r="B33" s="70" t="s">
        <v>50</v>
      </c>
      <c r="C33" s="70"/>
      <c r="D33" s="70"/>
      <c r="E33" s="70"/>
      <c r="F33" s="70"/>
      <c r="G33" s="55"/>
      <c r="H33" s="55"/>
      <c r="I33" s="55"/>
      <c r="J33" s="55"/>
      <c r="K33" s="55"/>
    </row>
    <row r="34" customFormat="false" ht="12.75" hidden="false" customHeight="true" outlineLevel="0" collapsed="false">
      <c r="A34" s="77" t="s">
        <v>841</v>
      </c>
      <c r="B34" s="77"/>
      <c r="C34" s="77"/>
      <c r="D34" s="77"/>
      <c r="E34" s="80" t="str">
        <f aca="false">20.25*2</f>
        <v>40.50</v>
      </c>
      <c r="F34" s="80"/>
      <c r="G34" s="55"/>
      <c r="H34" s="55"/>
      <c r="I34" s="55"/>
      <c r="J34" s="55"/>
      <c r="K34" s="55"/>
    </row>
    <row r="35" customFormat="false" ht="12.75" hidden="false" customHeight="true" outlineLevel="0" collapsed="false">
      <c r="A35" s="73" t="s">
        <v>842</v>
      </c>
      <c r="B35" s="73"/>
      <c r="C35" s="73"/>
      <c r="D35" s="73"/>
      <c r="E35" s="81" t="str">
        <f aca="false">E34</f>
        <v>40.50</v>
      </c>
      <c r="F35" s="81"/>
      <c r="G35" s="55"/>
      <c r="H35" s="55"/>
      <c r="I35" s="55"/>
      <c r="J35" s="55"/>
      <c r="K35" s="55"/>
    </row>
    <row r="36" customFormat="false" ht="12.75" hidden="false" customHeight="true" outlineLevel="0" collapsed="false">
      <c r="A36" s="85"/>
      <c r="B36" s="85"/>
      <c r="C36" s="86"/>
      <c r="D36" s="86"/>
      <c r="E36" s="87"/>
      <c r="F36" s="88"/>
      <c r="G36" s="55"/>
      <c r="H36" s="55"/>
      <c r="I36" s="55"/>
      <c r="J36" s="55"/>
      <c r="K36" s="55"/>
    </row>
    <row r="37" customFormat="false" ht="27.75" hidden="false" customHeight="true" outlineLevel="0" collapsed="false">
      <c r="A37" s="69" t="s">
        <v>843</v>
      </c>
      <c r="B37" s="70" t="s">
        <v>52</v>
      </c>
      <c r="C37" s="70"/>
      <c r="D37" s="70"/>
      <c r="E37" s="70"/>
      <c r="F37" s="70"/>
      <c r="G37" s="55"/>
      <c r="H37" s="55"/>
      <c r="I37" s="55"/>
      <c r="J37" s="55"/>
      <c r="K37" s="55"/>
    </row>
    <row r="38" customFormat="false" ht="12.75" hidden="false" customHeight="true" outlineLevel="0" collapsed="false">
      <c r="A38" s="77" t="s">
        <v>844</v>
      </c>
      <c r="B38" s="77"/>
      <c r="C38" s="77"/>
      <c r="D38" s="77"/>
      <c r="E38" s="80" t="str">
        <f aca="false">1876.5</f>
        <v>1876.50</v>
      </c>
      <c r="F38" s="80"/>
      <c r="G38" s="55"/>
      <c r="H38" s="55"/>
      <c r="I38" s="55"/>
      <c r="J38" s="55"/>
      <c r="K38" s="55"/>
    </row>
    <row r="39" customFormat="false" ht="12.75" hidden="false" customHeight="true" outlineLevel="0" collapsed="false">
      <c r="A39" s="73" t="s">
        <v>845</v>
      </c>
      <c r="B39" s="73"/>
      <c r="C39" s="73"/>
      <c r="D39" s="73"/>
      <c r="E39" s="81" t="str">
        <f aca="false">E38</f>
        <v>1876.50</v>
      </c>
      <c r="F39" s="81"/>
      <c r="G39" s="55"/>
      <c r="H39" s="55"/>
      <c r="I39" s="55"/>
      <c r="J39" s="55"/>
      <c r="K39" s="55"/>
    </row>
    <row r="40" customFormat="false" ht="12.75" hidden="false" customHeight="true" outlineLevel="0" collapsed="false">
      <c r="A40" s="85"/>
      <c r="B40" s="85"/>
      <c r="C40" s="86"/>
      <c r="D40" s="86"/>
      <c r="E40" s="87"/>
      <c r="F40" s="88"/>
      <c r="G40" s="55"/>
      <c r="H40" s="55"/>
      <c r="I40" s="55"/>
      <c r="J40" s="55"/>
      <c r="K40" s="55"/>
    </row>
    <row r="41" customFormat="false" ht="17.25" hidden="false" customHeight="true" outlineLevel="0" collapsed="false">
      <c r="A41" s="67" t="s">
        <v>846</v>
      </c>
      <c r="B41" s="68" t="s">
        <v>56</v>
      </c>
      <c r="C41" s="68"/>
      <c r="D41" s="68"/>
      <c r="E41" s="68"/>
      <c r="F41" s="68"/>
      <c r="G41" s="55"/>
      <c r="H41" s="55"/>
      <c r="I41" s="55"/>
      <c r="J41" s="55"/>
      <c r="K41" s="55"/>
    </row>
    <row r="42" customFormat="false" ht="26.25" hidden="false" customHeight="true" outlineLevel="0" collapsed="false">
      <c r="A42" s="69" t="s">
        <v>847</v>
      </c>
      <c r="B42" s="70" t="s">
        <v>58</v>
      </c>
      <c r="C42" s="70"/>
      <c r="D42" s="70"/>
      <c r="E42" s="70"/>
      <c r="F42" s="70"/>
      <c r="G42" s="66"/>
      <c r="H42" s="66"/>
      <c r="I42" s="66"/>
      <c r="J42" s="66"/>
      <c r="K42" s="66"/>
    </row>
    <row r="43" customFormat="false" ht="12.75" hidden="false" customHeight="true" outlineLevel="0" collapsed="false">
      <c r="A43" s="77" t="s">
        <v>848</v>
      </c>
      <c r="B43" s="77"/>
      <c r="C43" s="77"/>
      <c r="D43" s="77"/>
      <c r="E43" s="78" t="str">
        <f aca="false">63.95*4</f>
        <v>255.80</v>
      </c>
      <c r="F43" s="78"/>
      <c r="G43" s="55"/>
      <c r="H43" s="55"/>
      <c r="I43" s="55"/>
      <c r="J43" s="55"/>
      <c r="K43" s="55"/>
    </row>
    <row r="44" customFormat="false" ht="12.75" hidden="false" customHeight="true" outlineLevel="0" collapsed="false">
      <c r="A44" s="73" t="s">
        <v>849</v>
      </c>
      <c r="B44" s="73"/>
      <c r="C44" s="73"/>
      <c r="D44" s="73"/>
      <c r="E44" s="81" t="str">
        <f aca="false">E43</f>
        <v>255.80</v>
      </c>
      <c r="F44" s="81"/>
      <c r="G44" s="55"/>
      <c r="H44" s="55"/>
      <c r="I44" s="55"/>
      <c r="J44" s="55"/>
      <c r="K44" s="55"/>
    </row>
    <row r="45" customFormat="false" ht="12.75" hidden="false" customHeight="true" outlineLevel="0" collapsed="false">
      <c r="A45" s="82"/>
      <c r="B45" s="83"/>
      <c r="C45" s="83"/>
      <c r="D45" s="83"/>
      <c r="E45" s="57"/>
      <c r="F45" s="84"/>
      <c r="G45" s="55"/>
      <c r="H45" s="55"/>
      <c r="I45" s="55"/>
      <c r="J45" s="55"/>
      <c r="K45" s="55"/>
    </row>
    <row r="46" customFormat="false" ht="17.25" hidden="false" customHeight="true" outlineLevel="0" collapsed="false">
      <c r="A46" s="67" t="s">
        <v>850</v>
      </c>
      <c r="B46" s="68" t="s">
        <v>123</v>
      </c>
      <c r="C46" s="68"/>
      <c r="D46" s="68"/>
      <c r="E46" s="68"/>
      <c r="F46" s="68"/>
      <c r="G46" s="55"/>
      <c r="H46" s="55"/>
      <c r="I46" s="55"/>
      <c r="J46" s="55"/>
      <c r="K46" s="55"/>
    </row>
    <row r="47" customFormat="false" ht="39" hidden="false" customHeight="true" outlineLevel="0" collapsed="false">
      <c r="A47" s="69" t="s">
        <v>851</v>
      </c>
      <c r="B47" s="70" t="s">
        <v>127</v>
      </c>
      <c r="C47" s="70"/>
      <c r="D47" s="70"/>
      <c r="E47" s="70"/>
      <c r="F47" s="70"/>
      <c r="G47" s="66"/>
      <c r="H47" s="66"/>
      <c r="I47" s="66"/>
      <c r="J47" s="66"/>
      <c r="K47" s="66"/>
    </row>
    <row r="48" customFormat="false" ht="16.5" hidden="false" customHeight="true" outlineLevel="0" collapsed="false">
      <c r="A48" s="89" t="s">
        <v>852</v>
      </c>
      <c r="B48" s="89"/>
      <c r="C48" s="89"/>
      <c r="D48" s="89"/>
      <c r="E48" s="89"/>
      <c r="F48" s="89"/>
      <c r="G48" s="55"/>
      <c r="H48" s="55"/>
      <c r="I48" s="55"/>
      <c r="J48" s="55"/>
      <c r="K48" s="55"/>
    </row>
    <row r="49" customFormat="false" ht="16.5" hidden="false" customHeight="true" outlineLevel="0" collapsed="false">
      <c r="A49" s="90" t="s">
        <v>853</v>
      </c>
      <c r="B49" s="90"/>
      <c r="C49" s="90"/>
      <c r="D49" s="90"/>
      <c r="E49" s="90"/>
      <c r="F49" s="90"/>
      <c r="G49" s="55"/>
      <c r="H49" s="55"/>
      <c r="I49" s="55"/>
      <c r="J49" s="55"/>
      <c r="K49" s="55"/>
    </row>
    <row r="50" customFormat="false" ht="16.5" hidden="false" customHeight="true" outlineLevel="0" collapsed="false">
      <c r="A50" s="90" t="s">
        <v>854</v>
      </c>
      <c r="B50" s="90"/>
      <c r="C50" s="90"/>
      <c r="D50" s="90"/>
      <c r="E50" s="90"/>
      <c r="F50" s="90"/>
      <c r="G50" s="55"/>
      <c r="H50" s="55"/>
      <c r="I50" s="55"/>
      <c r="J50" s="55"/>
      <c r="K50" s="55"/>
    </row>
    <row r="51" customFormat="false" ht="19.5" hidden="false" customHeight="true" outlineLevel="0" collapsed="false">
      <c r="A51" s="91" t="s">
        <v>855</v>
      </c>
      <c r="B51" s="91"/>
      <c r="C51" s="91"/>
      <c r="D51" s="91"/>
      <c r="E51" s="91"/>
      <c r="F51" s="91"/>
      <c r="G51" s="55"/>
      <c r="H51" s="55"/>
      <c r="I51" s="55"/>
      <c r="J51" s="55"/>
      <c r="K51" s="55"/>
    </row>
    <row r="52" customFormat="false" ht="30.75" hidden="false" customHeight="true" outlineLevel="0" collapsed="false">
      <c r="A52" s="90" t="s">
        <v>856</v>
      </c>
      <c r="B52" s="90"/>
      <c r="C52" s="90"/>
      <c r="D52" s="90"/>
      <c r="E52" s="90"/>
      <c r="F52" s="90"/>
      <c r="G52" s="55"/>
      <c r="H52" s="55"/>
      <c r="I52" s="55"/>
      <c r="J52" s="55"/>
      <c r="K52" s="55"/>
    </row>
    <row r="53" customFormat="false" ht="14.25" hidden="false" customHeight="true" outlineLevel="0" collapsed="false">
      <c r="A53" s="92" t="s">
        <v>857</v>
      </c>
      <c r="B53" s="92"/>
      <c r="C53" s="92"/>
      <c r="D53" s="92"/>
      <c r="E53" s="93" t="str">
        <f aca="false">Planilha!I60</f>
        <v>20384.18</v>
      </c>
      <c r="F53" s="93"/>
      <c r="G53" s="55"/>
      <c r="H53" s="55"/>
      <c r="I53" s="55"/>
      <c r="J53" s="55"/>
      <c r="K53" s="55"/>
    </row>
    <row r="54" customFormat="false" ht="12.75" hidden="false" customHeight="true" outlineLevel="0" collapsed="false">
      <c r="A54" s="94"/>
      <c r="B54" s="95"/>
      <c r="C54" s="95"/>
      <c r="D54" s="95"/>
      <c r="E54" s="96"/>
      <c r="F54" s="97"/>
      <c r="G54" s="55"/>
      <c r="H54" s="55"/>
      <c r="I54" s="55"/>
      <c r="J54" s="55"/>
      <c r="K54" s="55"/>
    </row>
    <row r="55" customFormat="false" ht="12.75" hidden="false" customHeight="true" outlineLevel="0" collapsed="false">
      <c r="A55" s="57"/>
      <c r="B55" s="57"/>
      <c r="C55" s="57"/>
      <c r="D55" s="57"/>
      <c r="E55" s="57"/>
      <c r="F55" s="64"/>
      <c r="G55" s="55"/>
      <c r="H55" s="55"/>
      <c r="I55" s="55"/>
      <c r="J55" s="55"/>
      <c r="K55" s="55"/>
    </row>
    <row r="56" customFormat="false" ht="12.75" hidden="false" customHeight="true" outlineLevel="0" collapsed="false">
      <c r="A56" s="57"/>
      <c r="B56" s="57"/>
      <c r="C56" s="57"/>
      <c r="D56" s="57"/>
      <c r="E56" s="57"/>
      <c r="F56" s="64"/>
      <c r="G56" s="55"/>
      <c r="H56" s="55"/>
      <c r="I56" s="55"/>
      <c r="J56" s="55"/>
      <c r="K56" s="55"/>
    </row>
    <row r="57" customFormat="false" ht="12.75" hidden="false" customHeight="true" outlineLevel="0" collapsed="false">
      <c r="A57" s="57"/>
      <c r="B57" s="57"/>
      <c r="C57" s="57"/>
      <c r="D57" s="57"/>
      <c r="E57" s="57"/>
      <c r="F57" s="64"/>
      <c r="G57" s="55"/>
      <c r="H57" s="55"/>
      <c r="I57" s="55"/>
      <c r="J57" s="55"/>
      <c r="K57" s="55"/>
    </row>
    <row r="58" customFormat="false" ht="12.75" hidden="false" customHeight="true" outlineLevel="0" collapsed="false">
      <c r="A58" s="57"/>
      <c r="B58" s="57"/>
      <c r="C58" s="57"/>
      <c r="D58" s="57"/>
      <c r="E58" s="57"/>
      <c r="F58" s="64"/>
      <c r="G58" s="55"/>
      <c r="H58" s="55"/>
      <c r="I58" s="55"/>
      <c r="J58" s="55"/>
      <c r="K58" s="55"/>
    </row>
    <row r="59" customFormat="false" ht="12.75" hidden="false" customHeight="true" outlineLevel="0" collapsed="false">
      <c r="A59" s="57"/>
      <c r="B59" s="57"/>
      <c r="C59" s="57"/>
      <c r="D59" s="57"/>
      <c r="E59" s="57"/>
      <c r="F59" s="64"/>
      <c r="G59" s="55"/>
      <c r="H59" s="55"/>
      <c r="I59" s="55"/>
      <c r="J59" s="55"/>
      <c r="K59" s="55"/>
    </row>
    <row r="60" customFormat="false" ht="12.75" hidden="false" customHeight="true" outlineLevel="0" collapsed="false">
      <c r="A60" s="57"/>
      <c r="B60" s="57"/>
      <c r="C60" s="57"/>
      <c r="D60" s="57"/>
      <c r="E60" s="57"/>
      <c r="F60" s="64"/>
      <c r="G60" s="55"/>
      <c r="H60" s="55"/>
      <c r="I60" s="55"/>
      <c r="J60" s="55"/>
      <c r="K60" s="55"/>
    </row>
    <row r="61" customFormat="false" ht="12.75" hidden="false" customHeight="true" outlineLevel="0" collapsed="false">
      <c r="A61" s="57"/>
      <c r="B61" s="57"/>
      <c r="C61" s="57"/>
      <c r="D61" s="57"/>
      <c r="E61" s="57"/>
      <c r="F61" s="64"/>
      <c r="G61" s="55"/>
      <c r="H61" s="55"/>
      <c r="I61" s="55"/>
      <c r="J61" s="55"/>
      <c r="K61" s="55"/>
    </row>
    <row r="62" customFormat="false" ht="12.75" hidden="false" customHeight="true" outlineLevel="0" collapsed="false">
      <c r="A62" s="57"/>
      <c r="B62" s="57"/>
      <c r="C62" s="57"/>
      <c r="D62" s="57"/>
      <c r="E62" s="57"/>
      <c r="F62" s="64"/>
      <c r="G62" s="55"/>
      <c r="H62" s="55"/>
      <c r="I62" s="55"/>
      <c r="J62" s="55"/>
      <c r="K62" s="55"/>
    </row>
    <row r="63" customFormat="false" ht="12.75" hidden="false" customHeight="true" outlineLevel="0" collapsed="false">
      <c r="A63" s="57"/>
      <c r="B63" s="57"/>
      <c r="C63" s="57"/>
      <c r="D63" s="57"/>
      <c r="E63" s="57"/>
      <c r="F63" s="64"/>
      <c r="G63" s="55"/>
      <c r="H63" s="55"/>
      <c r="I63" s="55"/>
      <c r="J63" s="55"/>
      <c r="K63" s="55"/>
    </row>
    <row r="64" customFormat="false" ht="12.75" hidden="false" customHeight="true" outlineLevel="0" collapsed="false">
      <c r="A64" s="57"/>
      <c r="B64" s="57"/>
      <c r="C64" s="57"/>
      <c r="D64" s="57"/>
      <c r="E64" s="57"/>
      <c r="F64" s="64"/>
      <c r="G64" s="55"/>
      <c r="H64" s="55"/>
      <c r="I64" s="55"/>
      <c r="J64" s="55"/>
      <c r="K64" s="55"/>
    </row>
    <row r="65" customFormat="false" ht="12.75" hidden="false" customHeight="true" outlineLevel="0" collapsed="false">
      <c r="A65" s="57"/>
      <c r="B65" s="57"/>
      <c r="C65" s="57"/>
      <c r="D65" s="57"/>
      <c r="E65" s="57"/>
      <c r="F65" s="64"/>
      <c r="G65" s="55"/>
      <c r="H65" s="55"/>
      <c r="I65" s="55"/>
      <c r="J65" s="55"/>
      <c r="K65" s="55"/>
    </row>
    <row r="66" customFormat="false" ht="12.75" hidden="false" customHeight="true" outlineLevel="0" collapsed="false">
      <c r="A66" s="57"/>
      <c r="B66" s="57"/>
      <c r="C66" s="57"/>
      <c r="D66" s="57"/>
      <c r="E66" s="57"/>
      <c r="F66" s="64"/>
      <c r="G66" s="55"/>
      <c r="H66" s="55"/>
      <c r="I66" s="55"/>
      <c r="J66" s="55"/>
      <c r="K66" s="55"/>
    </row>
    <row r="67" customFormat="false" ht="12.75" hidden="false" customHeight="true" outlineLevel="0" collapsed="false">
      <c r="A67" s="57"/>
      <c r="B67" s="57"/>
      <c r="C67" s="57"/>
      <c r="D67" s="57"/>
      <c r="E67" s="57"/>
      <c r="F67" s="64"/>
      <c r="G67" s="55"/>
      <c r="H67" s="55"/>
      <c r="I67" s="55"/>
      <c r="J67" s="55"/>
      <c r="K67" s="55"/>
    </row>
    <row r="68" customFormat="false" ht="12.75" hidden="false" customHeight="true" outlineLevel="0" collapsed="false">
      <c r="A68" s="57"/>
      <c r="B68" s="57"/>
      <c r="C68" s="57"/>
      <c r="D68" s="57"/>
      <c r="E68" s="57"/>
      <c r="F68" s="64"/>
      <c r="G68" s="55"/>
      <c r="H68" s="55"/>
      <c r="I68" s="55"/>
      <c r="J68" s="55"/>
      <c r="K68" s="55"/>
    </row>
    <row r="69" customFormat="false" ht="12.75" hidden="false" customHeight="true" outlineLevel="0" collapsed="false">
      <c r="A69" s="57"/>
      <c r="B69" s="57"/>
      <c r="C69" s="57"/>
      <c r="D69" s="57"/>
      <c r="E69" s="57"/>
      <c r="F69" s="64"/>
      <c r="G69" s="55"/>
      <c r="H69" s="55"/>
      <c r="I69" s="55"/>
      <c r="J69" s="55"/>
      <c r="K69" s="55"/>
    </row>
    <row r="70" customFormat="false" ht="12.75" hidden="false" customHeight="true" outlineLevel="0" collapsed="false">
      <c r="A70" s="57"/>
      <c r="B70" s="57"/>
      <c r="C70" s="57"/>
      <c r="D70" s="57"/>
      <c r="E70" s="57"/>
      <c r="F70" s="64"/>
      <c r="G70" s="55"/>
      <c r="H70" s="55"/>
      <c r="I70" s="55"/>
      <c r="J70" s="55"/>
      <c r="K70" s="55"/>
    </row>
    <row r="71" customFormat="false" ht="12.75" hidden="false" customHeight="true" outlineLevel="0" collapsed="false">
      <c r="A71" s="57"/>
      <c r="B71" s="57"/>
      <c r="C71" s="57"/>
      <c r="D71" s="57"/>
      <c r="E71" s="57"/>
      <c r="F71" s="64"/>
      <c r="G71" s="55"/>
      <c r="H71" s="55"/>
      <c r="I71" s="55"/>
      <c r="J71" s="55"/>
      <c r="K71" s="55"/>
    </row>
    <row r="72" customFormat="false" ht="12.75" hidden="false" customHeight="true" outlineLevel="0" collapsed="false">
      <c r="A72" s="57"/>
      <c r="B72" s="57"/>
      <c r="C72" s="57"/>
      <c r="D72" s="57"/>
      <c r="E72" s="57"/>
      <c r="F72" s="64"/>
      <c r="G72" s="55"/>
      <c r="H72" s="55"/>
      <c r="I72" s="55"/>
      <c r="J72" s="55"/>
      <c r="K72" s="55"/>
    </row>
    <row r="73" customFormat="false" ht="12.75" hidden="false" customHeight="true" outlineLevel="0" collapsed="false">
      <c r="A73" s="57"/>
      <c r="B73" s="57"/>
      <c r="C73" s="57"/>
      <c r="D73" s="57"/>
      <c r="E73" s="57"/>
      <c r="F73" s="64"/>
      <c r="G73" s="55"/>
      <c r="H73" s="55"/>
      <c r="I73" s="55"/>
      <c r="J73" s="55"/>
      <c r="K73" s="55"/>
    </row>
    <row r="74" customFormat="false" ht="12.75" hidden="false" customHeight="true" outlineLevel="0" collapsed="false">
      <c r="A74" s="57"/>
      <c r="B74" s="57"/>
      <c r="C74" s="57"/>
      <c r="D74" s="57"/>
      <c r="E74" s="57"/>
      <c r="F74" s="64"/>
      <c r="G74" s="55"/>
      <c r="H74" s="55"/>
      <c r="I74" s="55"/>
      <c r="J74" s="55"/>
      <c r="K74" s="55"/>
    </row>
    <row r="75" customFormat="false" ht="12.75" hidden="false" customHeight="true" outlineLevel="0" collapsed="false">
      <c r="A75" s="57"/>
      <c r="B75" s="57"/>
      <c r="C75" s="57"/>
      <c r="D75" s="57"/>
      <c r="E75" s="57"/>
      <c r="F75" s="64"/>
      <c r="G75" s="55"/>
      <c r="H75" s="55"/>
      <c r="I75" s="55"/>
      <c r="J75" s="55"/>
      <c r="K75" s="55"/>
    </row>
    <row r="76" customFormat="false" ht="12.75" hidden="false" customHeight="true" outlineLevel="0" collapsed="false">
      <c r="A76" s="57"/>
      <c r="B76" s="57"/>
      <c r="C76" s="57"/>
      <c r="D76" s="57"/>
      <c r="E76" s="57"/>
      <c r="F76" s="64"/>
      <c r="G76" s="55"/>
      <c r="H76" s="55"/>
      <c r="I76" s="55"/>
      <c r="J76" s="55"/>
      <c r="K76" s="55"/>
    </row>
    <row r="77" customFormat="false" ht="12.75" hidden="false" customHeight="true" outlineLevel="0" collapsed="false">
      <c r="A77" s="57"/>
      <c r="B77" s="57"/>
      <c r="C77" s="57"/>
      <c r="D77" s="57"/>
      <c r="E77" s="57"/>
      <c r="F77" s="64"/>
      <c r="G77" s="55"/>
      <c r="H77" s="55"/>
      <c r="I77" s="55"/>
      <c r="J77" s="55"/>
      <c r="K77" s="55"/>
    </row>
    <row r="78" customFormat="false" ht="12.75" hidden="false" customHeight="true" outlineLevel="0" collapsed="false">
      <c r="A78" s="57"/>
      <c r="B78" s="57"/>
      <c r="C78" s="57"/>
      <c r="D78" s="57"/>
      <c r="E78" s="57"/>
      <c r="F78" s="64"/>
      <c r="G78" s="55"/>
      <c r="H78" s="55"/>
      <c r="I78" s="55"/>
      <c r="J78" s="55"/>
      <c r="K78" s="55"/>
    </row>
    <row r="79" customFormat="false" ht="12.75" hidden="false" customHeight="true" outlineLevel="0" collapsed="false">
      <c r="A79" s="57"/>
      <c r="B79" s="57"/>
      <c r="C79" s="57"/>
      <c r="D79" s="57"/>
      <c r="E79" s="57"/>
      <c r="F79" s="64"/>
      <c r="G79" s="55"/>
      <c r="H79" s="55"/>
      <c r="I79" s="55"/>
      <c r="J79" s="55"/>
      <c r="K79" s="55"/>
    </row>
    <row r="80" customFormat="false" ht="12.75" hidden="false" customHeight="true" outlineLevel="0" collapsed="false">
      <c r="A80" s="57"/>
      <c r="B80" s="57"/>
      <c r="C80" s="57"/>
      <c r="D80" s="57"/>
      <c r="E80" s="57"/>
      <c r="F80" s="64"/>
      <c r="G80" s="55"/>
      <c r="H80" s="55"/>
      <c r="I80" s="55"/>
      <c r="J80" s="55"/>
      <c r="K80" s="55"/>
    </row>
    <row r="81" customFormat="false" ht="12.75" hidden="false" customHeight="true" outlineLevel="0" collapsed="false">
      <c r="A81" s="57"/>
      <c r="B81" s="57"/>
      <c r="C81" s="57"/>
      <c r="D81" s="57"/>
      <c r="E81" s="57"/>
      <c r="F81" s="64"/>
      <c r="G81" s="55"/>
      <c r="H81" s="55"/>
      <c r="I81" s="55"/>
      <c r="J81" s="55"/>
      <c r="K81" s="55"/>
    </row>
    <row r="82" customFormat="false" ht="12.75" hidden="false" customHeight="true" outlineLevel="0" collapsed="false">
      <c r="A82" s="57"/>
      <c r="B82" s="57"/>
      <c r="C82" s="57"/>
      <c r="D82" s="57"/>
      <c r="E82" s="57"/>
      <c r="F82" s="64"/>
      <c r="G82" s="55"/>
      <c r="H82" s="55"/>
      <c r="I82" s="55"/>
      <c r="J82" s="55"/>
      <c r="K82" s="55"/>
    </row>
    <row r="83" customFormat="false" ht="12.75" hidden="false" customHeight="true" outlineLevel="0" collapsed="false">
      <c r="A83" s="57"/>
      <c r="B83" s="57"/>
      <c r="C83" s="57"/>
      <c r="D83" s="57"/>
      <c r="E83" s="57"/>
      <c r="F83" s="64"/>
      <c r="G83" s="55"/>
      <c r="H83" s="55"/>
      <c r="I83" s="55"/>
      <c r="J83" s="55"/>
      <c r="K83" s="55"/>
    </row>
    <row r="84" customFormat="false" ht="12.75" hidden="false" customHeight="true" outlineLevel="0" collapsed="false">
      <c r="A84" s="57"/>
      <c r="B84" s="57"/>
      <c r="C84" s="57"/>
      <c r="D84" s="57"/>
      <c r="E84" s="57"/>
      <c r="F84" s="64"/>
      <c r="G84" s="55"/>
      <c r="H84" s="55"/>
      <c r="I84" s="55"/>
      <c r="J84" s="55"/>
      <c r="K84" s="55"/>
    </row>
    <row r="85" customFormat="false" ht="12.75" hidden="false" customHeight="true" outlineLevel="0" collapsed="false">
      <c r="A85" s="57"/>
      <c r="B85" s="57"/>
      <c r="C85" s="57"/>
      <c r="D85" s="57"/>
      <c r="E85" s="57"/>
      <c r="F85" s="64"/>
      <c r="G85" s="55"/>
      <c r="H85" s="55"/>
      <c r="I85" s="55"/>
      <c r="J85" s="55"/>
      <c r="K85" s="55"/>
    </row>
    <row r="86" customFormat="false" ht="12.75" hidden="false" customHeight="true" outlineLevel="0" collapsed="false">
      <c r="A86" s="57"/>
      <c r="B86" s="57"/>
      <c r="C86" s="57"/>
      <c r="D86" s="57"/>
      <c r="E86" s="57"/>
      <c r="F86" s="64"/>
      <c r="G86" s="55"/>
      <c r="H86" s="55"/>
      <c r="I86" s="55"/>
      <c r="J86" s="55"/>
      <c r="K86" s="55"/>
    </row>
    <row r="87" customFormat="false" ht="12.75" hidden="false" customHeight="true" outlineLevel="0" collapsed="false">
      <c r="A87" s="57"/>
      <c r="B87" s="57"/>
      <c r="C87" s="57"/>
      <c r="D87" s="57"/>
      <c r="E87" s="57"/>
      <c r="F87" s="64"/>
      <c r="G87" s="55"/>
      <c r="H87" s="55"/>
      <c r="I87" s="55"/>
      <c r="J87" s="55"/>
      <c r="K87" s="55"/>
    </row>
    <row r="88" customFormat="false" ht="12.75" hidden="false" customHeight="true" outlineLevel="0" collapsed="false">
      <c r="A88" s="57"/>
      <c r="B88" s="57"/>
      <c r="C88" s="57"/>
      <c r="D88" s="57"/>
      <c r="E88" s="57"/>
      <c r="F88" s="64"/>
      <c r="G88" s="55"/>
      <c r="H88" s="55"/>
      <c r="I88" s="55"/>
      <c r="J88" s="55"/>
      <c r="K88" s="55"/>
    </row>
    <row r="89" customFormat="false" ht="12.75" hidden="false" customHeight="true" outlineLevel="0" collapsed="false">
      <c r="A89" s="57"/>
      <c r="B89" s="57"/>
      <c r="C89" s="57"/>
      <c r="D89" s="57"/>
      <c r="E89" s="57"/>
      <c r="F89" s="64"/>
      <c r="G89" s="55"/>
      <c r="H89" s="55"/>
      <c r="I89" s="55"/>
      <c r="J89" s="55"/>
      <c r="K89" s="55"/>
    </row>
    <row r="90" customFormat="false" ht="12.75" hidden="false" customHeight="true" outlineLevel="0" collapsed="false">
      <c r="A90" s="57"/>
      <c r="B90" s="57"/>
      <c r="C90" s="57"/>
      <c r="D90" s="57"/>
      <c r="E90" s="57"/>
      <c r="F90" s="64"/>
      <c r="G90" s="55"/>
      <c r="H90" s="55"/>
      <c r="I90" s="55"/>
      <c r="J90" s="55"/>
      <c r="K90" s="55"/>
    </row>
    <row r="91" customFormat="false" ht="12.75" hidden="false" customHeight="true" outlineLevel="0" collapsed="false">
      <c r="A91" s="57"/>
      <c r="B91" s="57"/>
      <c r="C91" s="57"/>
      <c r="D91" s="57"/>
      <c r="E91" s="57"/>
      <c r="F91" s="64"/>
      <c r="G91" s="55"/>
      <c r="H91" s="55"/>
      <c r="I91" s="55"/>
      <c r="J91" s="55"/>
      <c r="K91" s="55"/>
    </row>
    <row r="92" customFormat="false" ht="12.75" hidden="false" customHeight="true" outlineLevel="0" collapsed="false">
      <c r="A92" s="57"/>
      <c r="B92" s="57"/>
      <c r="C92" s="57"/>
      <c r="D92" s="57"/>
      <c r="E92" s="57"/>
      <c r="F92" s="64"/>
      <c r="G92" s="55"/>
      <c r="H92" s="55"/>
      <c r="I92" s="55"/>
      <c r="J92" s="55"/>
      <c r="K92" s="55"/>
    </row>
    <row r="93" customFormat="false" ht="12.75" hidden="false" customHeight="true" outlineLevel="0" collapsed="false">
      <c r="A93" s="57"/>
      <c r="B93" s="57"/>
      <c r="C93" s="57"/>
      <c r="D93" s="57"/>
      <c r="E93" s="57"/>
      <c r="F93" s="64"/>
      <c r="G93" s="55"/>
      <c r="H93" s="55"/>
      <c r="I93" s="55"/>
      <c r="J93" s="55"/>
      <c r="K93" s="55"/>
    </row>
    <row r="94" customFormat="false" ht="12.75" hidden="false" customHeight="true" outlineLevel="0" collapsed="false">
      <c r="A94" s="57"/>
      <c r="B94" s="57"/>
      <c r="C94" s="57"/>
      <c r="D94" s="57"/>
      <c r="E94" s="57"/>
      <c r="F94" s="64"/>
      <c r="G94" s="55"/>
      <c r="H94" s="55"/>
      <c r="I94" s="55"/>
      <c r="J94" s="55"/>
      <c r="K94" s="55"/>
    </row>
    <row r="95" customFormat="false" ht="12.75" hidden="false" customHeight="true" outlineLevel="0" collapsed="false">
      <c r="A95" s="57"/>
      <c r="B95" s="57"/>
      <c r="C95" s="57"/>
      <c r="D95" s="57"/>
      <c r="E95" s="57"/>
      <c r="F95" s="64"/>
      <c r="G95" s="55"/>
      <c r="H95" s="55"/>
      <c r="I95" s="55"/>
      <c r="J95" s="55"/>
      <c r="K95" s="55"/>
    </row>
    <row r="96" customFormat="false" ht="12.75" hidden="false" customHeight="true" outlineLevel="0" collapsed="false">
      <c r="A96" s="57"/>
      <c r="B96" s="57"/>
      <c r="C96" s="57"/>
      <c r="D96" s="57"/>
      <c r="E96" s="57"/>
      <c r="F96" s="64"/>
      <c r="G96" s="55"/>
      <c r="H96" s="55"/>
      <c r="I96" s="55"/>
      <c r="J96" s="55"/>
      <c r="K96" s="55"/>
    </row>
    <row r="97" customFormat="false" ht="12.75" hidden="false" customHeight="true" outlineLevel="0" collapsed="false">
      <c r="A97" s="57"/>
      <c r="B97" s="57"/>
      <c r="C97" s="57"/>
      <c r="D97" s="57"/>
      <c r="E97" s="57"/>
      <c r="F97" s="64"/>
      <c r="G97" s="55"/>
      <c r="H97" s="55"/>
      <c r="I97" s="55"/>
      <c r="J97" s="55"/>
      <c r="K97" s="55"/>
    </row>
    <row r="98" customFormat="false" ht="12.75" hidden="false" customHeight="true" outlineLevel="0" collapsed="false">
      <c r="A98" s="57"/>
      <c r="B98" s="57"/>
      <c r="C98" s="57"/>
      <c r="D98" s="57"/>
      <c r="E98" s="57"/>
      <c r="F98" s="64"/>
      <c r="G98" s="55"/>
      <c r="H98" s="55"/>
      <c r="I98" s="55"/>
      <c r="J98" s="55"/>
      <c r="K98" s="55"/>
    </row>
    <row r="99" customFormat="false" ht="12.75" hidden="false" customHeight="true" outlineLevel="0" collapsed="false">
      <c r="A99" s="57"/>
      <c r="B99" s="57"/>
      <c r="C99" s="57"/>
      <c r="D99" s="57"/>
      <c r="E99" s="57"/>
      <c r="F99" s="64"/>
      <c r="G99" s="55"/>
      <c r="H99" s="55"/>
      <c r="I99" s="55"/>
      <c r="J99" s="55"/>
      <c r="K99" s="55"/>
    </row>
    <row r="100" customFormat="false" ht="12.75" hidden="false" customHeight="true" outlineLevel="0" collapsed="false">
      <c r="A100" s="57"/>
      <c r="B100" s="57"/>
      <c r="C100" s="57"/>
      <c r="D100" s="57"/>
      <c r="E100" s="57"/>
      <c r="F100" s="64"/>
      <c r="G100" s="55"/>
      <c r="H100" s="55"/>
      <c r="I100" s="55"/>
      <c r="J100" s="55"/>
      <c r="K100" s="55"/>
    </row>
  </sheetData>
  <mergeCells count="54">
    <mergeCell ref="A11:F11"/>
    <mergeCell ref="B13:F13"/>
    <mergeCell ref="B14:F14"/>
    <mergeCell ref="A15:E15"/>
    <mergeCell ref="A16:E16"/>
    <mergeCell ref="A17:B17"/>
    <mergeCell ref="B18:F18"/>
    <mergeCell ref="B19:F19"/>
    <mergeCell ref="A20:D20"/>
    <mergeCell ref="E20:F20"/>
    <mergeCell ref="A21:D21"/>
    <mergeCell ref="E21:F21"/>
    <mergeCell ref="A22:D22"/>
    <mergeCell ref="E22:F22"/>
    <mergeCell ref="B24:F24"/>
    <mergeCell ref="A25:D25"/>
    <mergeCell ref="E25:F25"/>
    <mergeCell ref="A26:D26"/>
    <mergeCell ref="E26:F26"/>
    <mergeCell ref="A27:D27"/>
    <mergeCell ref="E27:F27"/>
    <mergeCell ref="B29:F29"/>
    <mergeCell ref="A30:D30"/>
    <mergeCell ref="E30:F30"/>
    <mergeCell ref="A31:D31"/>
    <mergeCell ref="E31:F31"/>
    <mergeCell ref="A32:B32"/>
    <mergeCell ref="B33:F33"/>
    <mergeCell ref="A34:D34"/>
    <mergeCell ref="E34:F34"/>
    <mergeCell ref="A35:D35"/>
    <mergeCell ref="E35:F35"/>
    <mergeCell ref="A36:B36"/>
    <mergeCell ref="B37:F37"/>
    <mergeCell ref="A38:D38"/>
    <mergeCell ref="E38:F38"/>
    <mergeCell ref="A39:D39"/>
    <mergeCell ref="E39:F39"/>
    <mergeCell ref="A40:B40"/>
    <mergeCell ref="B41:F41"/>
    <mergeCell ref="B42:F42"/>
    <mergeCell ref="A43:D43"/>
    <mergeCell ref="E43:F43"/>
    <mergeCell ref="A44:D44"/>
    <mergeCell ref="E44:F44"/>
    <mergeCell ref="B46:F46"/>
    <mergeCell ref="B47:F47"/>
    <mergeCell ref="A48:F48"/>
    <mergeCell ref="A49:F49"/>
    <mergeCell ref="A50:F50"/>
    <mergeCell ref="A51:F51"/>
    <mergeCell ref="A52:F52"/>
    <mergeCell ref="A53:D53"/>
    <mergeCell ref="E53:F53"/>
  </mergeCells>
  <printOptions headings="false" gridLines="false" gridLinesSet="true" horizontalCentered="false" verticalCentered="false"/>
  <pageMargins left="0.511805555555556" right="0.511805555555556" top="0.7875" bottom="0.7875" header="0.511811023622047" footer="0"/>
  <pageSetup paperSize="9" scale="100" fitToWidth="1" fitToHeight="1" pageOrder="downThenOver" orientation="portrait" blackAndWhite="false" draft="false" cellComments="none" horizontalDpi="300" verticalDpi="300" copies="1"/>
  <headerFooter differentFirst="false" differentOddEven="false">
    <oddHeader/>
    <oddFooter>&amp;R&amp;P</oddFooter>
  </headerFooter>
  <rowBreaks count="1" manualBreakCount="1">
    <brk id="45"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4.4296875" defaultRowHeight="15" zeroHeight="false" outlineLevelRow="0" outlineLevelCol="0"/>
  <cols>
    <col collapsed="false" customWidth="true" hidden="false" outlineLevel="0" max="3" min="1" style="0" width="8.71"/>
    <col collapsed="false" customWidth="true" hidden="false" outlineLevel="0" max="4" min="4" style="0" width="60.57"/>
    <col collapsed="false" customWidth="true" hidden="false" outlineLevel="0" max="12" min="5" style="0" width="8.71"/>
    <col collapsed="false" customWidth="true" hidden="false" outlineLevel="0" max="13" min="13" style="0" width="9.42"/>
    <col collapsed="false" customWidth="true" hidden="false" outlineLevel="0" max="14" min="14" style="0" width="8.71"/>
  </cols>
  <sheetData>
    <row r="1" customFormat="false" ht="14.25" hidden="false" customHeight="true" outlineLevel="0" collapsed="false">
      <c r="A1" s="52"/>
      <c r="B1" s="53"/>
      <c r="C1" s="53"/>
      <c r="D1" s="53"/>
      <c r="E1" s="53"/>
      <c r="F1" s="98"/>
      <c r="G1" s="99"/>
      <c r="H1" s="99"/>
      <c r="I1" s="99"/>
      <c r="J1" s="100"/>
      <c r="K1" s="55"/>
      <c r="L1" s="55"/>
      <c r="M1" s="55"/>
      <c r="N1" s="55"/>
    </row>
    <row r="2" customFormat="false" ht="14.25" hidden="false" customHeight="true" outlineLevel="0" collapsed="false">
      <c r="A2" s="56"/>
      <c r="B2" s="57"/>
      <c r="C2" s="57"/>
      <c r="D2" s="57"/>
      <c r="E2" s="57"/>
      <c r="F2" s="64"/>
      <c r="G2" s="55"/>
      <c r="H2" s="55"/>
      <c r="I2" s="55"/>
      <c r="J2" s="101"/>
      <c r="K2" s="55"/>
      <c r="L2" s="55"/>
      <c r="M2" s="55"/>
      <c r="N2" s="55"/>
    </row>
    <row r="3" customFormat="false" ht="14.25" hidden="false" customHeight="true" outlineLevel="0" collapsed="false">
      <c r="A3" s="56"/>
      <c r="B3" s="57"/>
      <c r="C3" s="57"/>
      <c r="D3" s="57"/>
      <c r="E3" s="57"/>
      <c r="F3" s="64"/>
      <c r="G3" s="55"/>
      <c r="H3" s="55"/>
      <c r="I3" s="55"/>
      <c r="J3" s="101"/>
      <c r="K3" s="55"/>
      <c r="L3" s="55"/>
      <c r="M3" s="55"/>
      <c r="N3" s="55"/>
    </row>
    <row r="4" customFormat="false" ht="14.25" hidden="false" customHeight="true" outlineLevel="0" collapsed="false">
      <c r="A4" s="56"/>
      <c r="B4" s="57"/>
      <c r="C4" s="57"/>
      <c r="D4" s="57"/>
      <c r="E4" s="57"/>
      <c r="F4" s="64"/>
      <c r="G4" s="55"/>
      <c r="H4" s="55"/>
      <c r="I4" s="55"/>
      <c r="J4" s="101"/>
      <c r="K4" s="55"/>
      <c r="L4" s="55"/>
      <c r="M4" s="55"/>
      <c r="N4" s="55"/>
    </row>
    <row r="5" customFormat="false" ht="14.25" hidden="false" customHeight="true" outlineLevel="0" collapsed="false">
      <c r="A5" s="59"/>
      <c r="B5" s="60"/>
      <c r="C5" s="61"/>
      <c r="D5" s="61"/>
      <c r="E5" s="61"/>
      <c r="F5" s="102"/>
      <c r="G5" s="55"/>
      <c r="H5" s="55"/>
      <c r="I5" s="55"/>
      <c r="J5" s="101"/>
      <c r="K5" s="55"/>
      <c r="L5" s="55"/>
      <c r="M5" s="55"/>
      <c r="N5" s="55"/>
    </row>
    <row r="6" customFormat="false" ht="14.25" hidden="false" customHeight="true" outlineLevel="0" collapsed="false">
      <c r="A6" s="59" t="s">
        <v>822</v>
      </c>
      <c r="B6" s="60"/>
      <c r="C6" s="61"/>
      <c r="D6" s="61"/>
      <c r="E6" s="61"/>
      <c r="F6" s="102"/>
      <c r="G6" s="55"/>
      <c r="H6" s="55"/>
      <c r="I6" s="55"/>
      <c r="J6" s="101"/>
      <c r="K6" s="55"/>
      <c r="L6" s="55"/>
      <c r="M6" s="55"/>
      <c r="N6" s="55"/>
    </row>
    <row r="7" customFormat="false" ht="14.25" hidden="false" customHeight="true" outlineLevel="0" collapsed="false">
      <c r="A7" s="59" t="s">
        <v>2</v>
      </c>
      <c r="B7" s="60"/>
      <c r="C7" s="61"/>
      <c r="D7" s="61"/>
      <c r="E7" s="61"/>
      <c r="F7" s="102"/>
      <c r="G7" s="55"/>
      <c r="H7" s="55"/>
      <c r="I7" s="55"/>
      <c r="J7" s="101"/>
      <c r="K7" s="55"/>
      <c r="L7" s="55"/>
      <c r="M7" s="55"/>
      <c r="N7" s="55"/>
    </row>
    <row r="8" customFormat="false" ht="14.25" hidden="false" customHeight="true" outlineLevel="0" collapsed="false">
      <c r="A8" s="59" t="s">
        <v>8</v>
      </c>
      <c r="B8" s="60"/>
      <c r="C8" s="61"/>
      <c r="D8" s="61"/>
      <c r="E8" s="61"/>
      <c r="F8" s="102"/>
      <c r="G8" s="55"/>
      <c r="H8" s="55"/>
      <c r="I8" s="55"/>
      <c r="J8" s="101"/>
      <c r="K8" s="55"/>
      <c r="L8" s="55"/>
      <c r="M8" s="55"/>
      <c r="N8" s="55"/>
    </row>
    <row r="9" customFormat="false" ht="14.25" hidden="false" customHeight="true" outlineLevel="0" collapsed="false">
      <c r="A9" s="59" t="s">
        <v>10</v>
      </c>
      <c r="B9" s="60"/>
      <c r="C9" s="61"/>
      <c r="D9" s="61"/>
      <c r="E9" s="61"/>
      <c r="F9" s="102"/>
      <c r="G9" s="55"/>
      <c r="H9" s="55"/>
      <c r="I9" s="55"/>
      <c r="J9" s="101"/>
      <c r="K9" s="55"/>
      <c r="L9" s="55"/>
      <c r="M9" s="55"/>
      <c r="N9" s="55"/>
    </row>
    <row r="10" customFormat="false" ht="14.25" hidden="false" customHeight="true" outlineLevel="0" collapsed="false">
      <c r="A10" s="59"/>
      <c r="B10" s="60"/>
      <c r="C10" s="61"/>
      <c r="D10" s="61"/>
      <c r="E10" s="61"/>
      <c r="F10" s="102"/>
      <c r="G10" s="55"/>
      <c r="H10" s="55"/>
      <c r="I10" s="55"/>
      <c r="J10" s="101"/>
      <c r="K10" s="55"/>
      <c r="L10" s="55"/>
      <c r="M10" s="55"/>
      <c r="N10" s="55"/>
    </row>
    <row r="11" customFormat="false" ht="21" hidden="false" customHeight="true" outlineLevel="0" collapsed="false">
      <c r="A11" s="65" t="s">
        <v>858</v>
      </c>
      <c r="B11" s="65"/>
      <c r="C11" s="65"/>
      <c r="D11" s="65"/>
      <c r="E11" s="65"/>
      <c r="F11" s="65"/>
      <c r="G11" s="65"/>
      <c r="H11" s="65"/>
      <c r="I11" s="65"/>
      <c r="J11" s="65"/>
      <c r="K11" s="66"/>
      <c r="L11" s="66"/>
      <c r="M11" s="66"/>
      <c r="N11" s="66"/>
    </row>
    <row r="12" customFormat="false" ht="14.25" hidden="false" customHeight="true" outlineLevel="0" collapsed="false">
      <c r="A12" s="103"/>
      <c r="J12" s="104"/>
    </row>
    <row r="13" customFormat="false" ht="14.25" hidden="false" customHeight="true" outlineLevel="0" collapsed="false">
      <c r="A13" s="105" t="s">
        <v>126</v>
      </c>
      <c r="B13" s="106" t="s">
        <v>859</v>
      </c>
      <c r="C13" s="106" t="s">
        <v>860</v>
      </c>
      <c r="D13" s="107" t="s">
        <v>861</v>
      </c>
      <c r="E13" s="107" t="s">
        <v>862</v>
      </c>
      <c r="F13" s="107"/>
      <c r="G13" s="106" t="s">
        <v>863</v>
      </c>
      <c r="H13" s="108" t="s">
        <v>864</v>
      </c>
      <c r="I13" s="108" t="s">
        <v>20</v>
      </c>
      <c r="J13" s="109" t="s">
        <v>865</v>
      </c>
      <c r="K13" s="4"/>
      <c r="L13" s="4"/>
      <c r="M13" s="4"/>
      <c r="N13" s="4"/>
    </row>
    <row r="14" customFormat="false" ht="14.25" hidden="false" customHeight="true" outlineLevel="0" collapsed="false">
      <c r="A14" s="110" t="s">
        <v>866</v>
      </c>
      <c r="B14" s="111" t="s">
        <v>867</v>
      </c>
      <c r="C14" s="111" t="s">
        <v>868</v>
      </c>
      <c r="D14" s="112" t="s">
        <v>127</v>
      </c>
      <c r="E14" s="112" t="s">
        <v>869</v>
      </c>
      <c r="F14" s="112"/>
      <c r="G14" s="111" t="s">
        <v>81</v>
      </c>
      <c r="H14" s="113" t="n">
        <v>1</v>
      </c>
      <c r="I14" s="114" t="str">
        <f aca="false">SUM(J15:J19)</f>
        <v>11.33</v>
      </c>
      <c r="J14" s="115" t="str">
        <f aca="false">H14*I14</f>
        <v>11.33</v>
      </c>
      <c r="K14" s="4"/>
      <c r="L14" s="4"/>
      <c r="M14" s="4"/>
      <c r="N14" s="4"/>
    </row>
    <row r="15" customFormat="false" ht="14.25" hidden="false" customHeight="true" outlineLevel="0" collapsed="false">
      <c r="A15" s="116" t="s">
        <v>870</v>
      </c>
      <c r="B15" s="117" t="s">
        <v>871</v>
      </c>
      <c r="C15" s="117" t="s">
        <v>868</v>
      </c>
      <c r="D15" s="118" t="s">
        <v>872</v>
      </c>
      <c r="E15" s="118" t="s">
        <v>873</v>
      </c>
      <c r="F15" s="118"/>
      <c r="G15" s="117" t="s">
        <v>698</v>
      </c>
      <c r="H15" s="119"/>
      <c r="I15" s="120"/>
      <c r="J15" s="121"/>
      <c r="K15" s="4"/>
      <c r="L15" s="4"/>
      <c r="M15" s="4"/>
      <c r="N15" s="4"/>
    </row>
    <row r="16" customFormat="false" ht="14.25" hidden="false" customHeight="true" outlineLevel="0" collapsed="false">
      <c r="A16" s="116" t="s">
        <v>870</v>
      </c>
      <c r="B16" s="117" t="s">
        <v>874</v>
      </c>
      <c r="C16" s="117" t="s">
        <v>868</v>
      </c>
      <c r="D16" s="118" t="s">
        <v>875</v>
      </c>
      <c r="E16" s="118" t="s">
        <v>873</v>
      </c>
      <c r="F16" s="118"/>
      <c r="G16" s="117" t="s">
        <v>698</v>
      </c>
      <c r="H16" s="119"/>
      <c r="I16" s="120"/>
      <c r="J16" s="121"/>
      <c r="K16" s="4"/>
      <c r="L16" s="4"/>
      <c r="M16" s="4"/>
      <c r="N16" s="4"/>
    </row>
    <row r="17" customFormat="false" ht="14.25" hidden="false" customHeight="true" outlineLevel="0" collapsed="false">
      <c r="A17" s="116" t="s">
        <v>870</v>
      </c>
      <c r="B17" s="117" t="s">
        <v>876</v>
      </c>
      <c r="C17" s="117" t="s">
        <v>868</v>
      </c>
      <c r="D17" s="118" t="s">
        <v>877</v>
      </c>
      <c r="E17" s="118" t="s">
        <v>869</v>
      </c>
      <c r="F17" s="118"/>
      <c r="G17" s="117" t="s">
        <v>81</v>
      </c>
      <c r="H17" s="122" t="str">
        <f aca="false">0.6861*K17</f>
        <v>0.4283952</v>
      </c>
      <c r="I17" s="120" t="str">
        <f aca="false">16.66</f>
        <v>16.66</v>
      </c>
      <c r="J17" s="121" t="str">
        <f aca="false">H17*I17</f>
        <v>7.14</v>
      </c>
      <c r="K17" s="123" t="str">
        <f aca="false">K52</f>
        <v>62.44%</v>
      </c>
      <c r="L17" s="4" t="str">
        <f aca="false">J17*K17</f>
        <v>4.456323755</v>
      </c>
      <c r="M17" s="4"/>
      <c r="N17" s="4"/>
    </row>
    <row r="18" customFormat="false" ht="14.25" hidden="false" customHeight="true" outlineLevel="0" collapsed="false">
      <c r="A18" s="116" t="s">
        <v>870</v>
      </c>
      <c r="B18" s="117" t="s">
        <v>878</v>
      </c>
      <c r="C18" s="117" t="s">
        <v>868</v>
      </c>
      <c r="D18" s="118" t="s">
        <v>879</v>
      </c>
      <c r="E18" s="118" t="s">
        <v>869</v>
      </c>
      <c r="F18" s="118"/>
      <c r="G18" s="117" t="s">
        <v>81</v>
      </c>
      <c r="H18" s="122" t="str">
        <f aca="false">0.3724*K18</f>
        <v>0.2510880</v>
      </c>
      <c r="I18" s="120" t="str">
        <f aca="false">16.7</f>
        <v>16.70</v>
      </c>
      <c r="J18" s="121" t="str">
        <f aca="false">H18*I18</f>
        <v>4.19</v>
      </c>
      <c r="K18" s="123" t="str">
        <f aca="false">K37</f>
        <v>67.42%</v>
      </c>
      <c r="L18" s="4" t="str">
        <f aca="false">J18*K18</f>
        <v>2.827213722</v>
      </c>
      <c r="M18" s="4"/>
      <c r="N18" s="4"/>
    </row>
    <row r="19" customFormat="false" ht="14.25" hidden="false" customHeight="true" outlineLevel="0" collapsed="false">
      <c r="A19" s="116" t="s">
        <v>870</v>
      </c>
      <c r="B19" s="117" t="s">
        <v>880</v>
      </c>
      <c r="C19" s="117" t="s">
        <v>868</v>
      </c>
      <c r="D19" s="118" t="s">
        <v>881</v>
      </c>
      <c r="E19" s="118" t="s">
        <v>869</v>
      </c>
      <c r="F19" s="118"/>
      <c r="G19" s="117" t="s">
        <v>81</v>
      </c>
      <c r="H19" s="124"/>
      <c r="I19" s="120" t="str">
        <f aca="false">20.3</f>
        <v>20.30</v>
      </c>
      <c r="J19" s="121" t="str">
        <f aca="false">H19*I19</f>
        <v>0.00</v>
      </c>
      <c r="K19" s="123" t="str">
        <f aca="false">K67</f>
        <v>38.54%</v>
      </c>
      <c r="L19" s="4" t="str">
        <f aca="false">J19*K19</f>
        <v>0</v>
      </c>
      <c r="M19" s="4"/>
      <c r="N19" s="4"/>
    </row>
    <row r="20" customFormat="false" ht="14.25" hidden="false" customHeight="true" outlineLevel="0" collapsed="false">
      <c r="A20" s="125"/>
      <c r="B20" s="126"/>
      <c r="C20" s="126"/>
      <c r="D20" s="127"/>
      <c r="E20" s="128" t="s">
        <v>882</v>
      </c>
      <c r="F20" s="50" t="n">
        <v>1.96</v>
      </c>
      <c r="G20" s="128" t="s">
        <v>883</v>
      </c>
      <c r="H20" s="50" t="n">
        <v>0</v>
      </c>
      <c r="I20" s="128" t="s">
        <v>884</v>
      </c>
      <c r="J20" s="129" t="n">
        <v>1.96</v>
      </c>
      <c r="K20" s="4"/>
      <c r="L20" s="4"/>
      <c r="M20" s="4"/>
      <c r="N20" s="4"/>
    </row>
    <row r="21" customFormat="false" ht="14.25" hidden="false" customHeight="true" outlineLevel="0" collapsed="false">
      <c r="A21" s="130"/>
      <c r="B21" s="131"/>
      <c r="C21" s="131"/>
      <c r="D21" s="132"/>
      <c r="E21" s="133" t="s">
        <v>885</v>
      </c>
      <c r="F21" s="134" t="n">
        <v>0</v>
      </c>
      <c r="G21" s="132"/>
      <c r="H21" s="133" t="s">
        <v>886</v>
      </c>
      <c r="I21" s="133"/>
      <c r="J21" s="135" t="str">
        <f aca="false">F21+I14</f>
        <v>11.33</v>
      </c>
      <c r="K21" s="4"/>
      <c r="L21" s="4" t="str">
        <f aca="false">SUM(L17:L20)</f>
        <v>7.283537476</v>
      </c>
      <c r="M21" s="123"/>
      <c r="N21" s="136" t="str">
        <f aca="false">J21/35.03</f>
        <v>32.34%</v>
      </c>
    </row>
    <row r="22" customFormat="false" ht="14.25" hidden="false" customHeight="true" outlineLevel="0" collapsed="false">
      <c r="A22" s="103"/>
      <c r="J22" s="104"/>
      <c r="N22" s="136" t="n">
        <v>0.3</v>
      </c>
    </row>
    <row r="23" customFormat="false" ht="14.25" hidden="false" customHeight="true" outlineLevel="0" collapsed="false">
      <c r="A23" s="103"/>
      <c r="J23" s="104"/>
    </row>
    <row r="24" customFormat="false" ht="30" hidden="false" customHeight="true" outlineLevel="0" collapsed="false">
      <c r="A24" s="105"/>
      <c r="B24" s="106" t="s">
        <v>859</v>
      </c>
      <c r="C24" s="106" t="s">
        <v>860</v>
      </c>
      <c r="D24" s="107" t="s">
        <v>861</v>
      </c>
      <c r="E24" s="107" t="s">
        <v>862</v>
      </c>
      <c r="F24" s="107"/>
      <c r="G24" s="106" t="s">
        <v>863</v>
      </c>
      <c r="H24" s="108" t="s">
        <v>864</v>
      </c>
      <c r="I24" s="108" t="s">
        <v>20</v>
      </c>
      <c r="J24" s="109" t="s">
        <v>865</v>
      </c>
      <c r="K24" s="4"/>
      <c r="L24" s="4"/>
      <c r="M24" s="4"/>
      <c r="N24" s="4"/>
    </row>
    <row r="25" customFormat="false" ht="88.5" hidden="false" customHeight="true" outlineLevel="0" collapsed="false">
      <c r="A25" s="110" t="s">
        <v>866</v>
      </c>
      <c r="B25" s="111" t="s">
        <v>878</v>
      </c>
      <c r="C25" s="111" t="s">
        <v>868</v>
      </c>
      <c r="D25" s="112" t="s">
        <v>879</v>
      </c>
      <c r="E25" s="112" t="s">
        <v>869</v>
      </c>
      <c r="F25" s="112"/>
      <c r="G25" s="111" t="s">
        <v>81</v>
      </c>
      <c r="H25" s="113" t="n">
        <v>1</v>
      </c>
      <c r="I25" s="114" t="str">
        <f aca="false">SUM(J26:J35)</f>
        <v>16.70</v>
      </c>
      <c r="J25" s="115" t="str">
        <f aca="false">H25*I25</f>
        <v>16.70</v>
      </c>
      <c r="K25" s="4"/>
      <c r="L25" s="4"/>
      <c r="M25" s="4"/>
      <c r="N25" s="4"/>
    </row>
    <row r="26" customFormat="false" ht="40.5" hidden="false" customHeight="true" outlineLevel="0" collapsed="false">
      <c r="A26" s="116" t="s">
        <v>870</v>
      </c>
      <c r="B26" s="117" t="s">
        <v>887</v>
      </c>
      <c r="C26" s="117" t="s">
        <v>868</v>
      </c>
      <c r="D26" s="118" t="s">
        <v>888</v>
      </c>
      <c r="E26" s="118" t="s">
        <v>873</v>
      </c>
      <c r="F26" s="118"/>
      <c r="G26" s="117" t="s">
        <v>698</v>
      </c>
      <c r="H26" s="119" t="n">
        <v>0.0227</v>
      </c>
      <c r="I26" s="120" t="n">
        <v>26.39</v>
      </c>
      <c r="J26" s="121" t="n">
        <v>0.59</v>
      </c>
      <c r="K26" s="4"/>
      <c r="L26" s="4"/>
      <c r="M26" s="4"/>
      <c r="N26" s="4"/>
    </row>
    <row r="27" customFormat="false" ht="46.5" hidden="false" customHeight="true" outlineLevel="0" collapsed="false">
      <c r="A27" s="116" t="s">
        <v>870</v>
      </c>
      <c r="B27" s="117" t="s">
        <v>871</v>
      </c>
      <c r="C27" s="117" t="s">
        <v>868</v>
      </c>
      <c r="D27" s="118" t="s">
        <v>872</v>
      </c>
      <c r="E27" s="118" t="s">
        <v>873</v>
      </c>
      <c r="F27" s="118"/>
      <c r="G27" s="117" t="s">
        <v>698</v>
      </c>
      <c r="H27" s="119" t="n">
        <v>0.0227</v>
      </c>
      <c r="I27" s="120" t="n">
        <v>9.65</v>
      </c>
      <c r="J27" s="121" t="n">
        <v>0.21</v>
      </c>
      <c r="K27" s="4"/>
      <c r="L27" s="4"/>
      <c r="M27" s="4"/>
      <c r="N27" s="4"/>
    </row>
    <row r="28" customFormat="false" ht="39.75" hidden="false" customHeight="true" outlineLevel="0" collapsed="false">
      <c r="A28" s="116" t="s">
        <v>870</v>
      </c>
      <c r="B28" s="117" t="s">
        <v>889</v>
      </c>
      <c r="C28" s="117" t="s">
        <v>868</v>
      </c>
      <c r="D28" s="118" t="s">
        <v>890</v>
      </c>
      <c r="E28" s="118" t="s">
        <v>891</v>
      </c>
      <c r="F28" s="118"/>
      <c r="G28" s="117" t="s">
        <v>892</v>
      </c>
      <c r="H28" s="119" t="n">
        <v>0.0013</v>
      </c>
      <c r="I28" s="120" t="n">
        <v>12.95</v>
      </c>
      <c r="J28" s="121" t="n">
        <v>0.01</v>
      </c>
      <c r="K28" s="4"/>
      <c r="L28" s="4"/>
      <c r="M28" s="4"/>
      <c r="N28" s="4"/>
    </row>
    <row r="29" customFormat="false" ht="35.25" hidden="false" customHeight="true" outlineLevel="0" collapsed="false">
      <c r="A29" s="116" t="s">
        <v>870</v>
      </c>
      <c r="B29" s="117" t="s">
        <v>893</v>
      </c>
      <c r="C29" s="117" t="s">
        <v>868</v>
      </c>
      <c r="D29" s="118" t="s">
        <v>894</v>
      </c>
      <c r="E29" s="118" t="s">
        <v>891</v>
      </c>
      <c r="F29" s="118"/>
      <c r="G29" s="117" t="s">
        <v>892</v>
      </c>
      <c r="H29" s="119" t="n">
        <v>0.005</v>
      </c>
      <c r="I29" s="120" t="n">
        <v>17.02</v>
      </c>
      <c r="J29" s="121" t="n">
        <v>0.08</v>
      </c>
      <c r="K29" s="4"/>
      <c r="L29" s="4"/>
      <c r="M29" s="4"/>
      <c r="N29" s="4"/>
    </row>
    <row r="30" customFormat="false" ht="14.25" hidden="true" customHeight="true" outlineLevel="0" collapsed="false">
      <c r="A30" s="116" t="s">
        <v>870</v>
      </c>
      <c r="B30" s="117" t="s">
        <v>895</v>
      </c>
      <c r="C30" s="117" t="s">
        <v>868</v>
      </c>
      <c r="D30" s="118" t="s">
        <v>896</v>
      </c>
      <c r="E30" s="118" t="s">
        <v>891</v>
      </c>
      <c r="F30" s="118"/>
      <c r="G30" s="117" t="s">
        <v>892</v>
      </c>
      <c r="H30" s="119" t="n">
        <v>0.0283</v>
      </c>
      <c r="I30" s="120" t="n">
        <v>23.5</v>
      </c>
      <c r="J30" s="121" t="n">
        <v>0.66</v>
      </c>
      <c r="K30" s="4"/>
      <c r="L30" s="4"/>
      <c r="M30" s="4"/>
      <c r="N30" s="4"/>
    </row>
    <row r="31" customFormat="false" ht="55.5" hidden="false" customHeight="true" outlineLevel="0" collapsed="false">
      <c r="A31" s="116" t="s">
        <v>870</v>
      </c>
      <c r="B31" s="117" t="s">
        <v>897</v>
      </c>
      <c r="C31" s="117" t="s">
        <v>868</v>
      </c>
      <c r="D31" s="118" t="s">
        <v>898</v>
      </c>
      <c r="E31" s="118" t="s">
        <v>899</v>
      </c>
      <c r="F31" s="118"/>
      <c r="G31" s="117" t="s">
        <v>746</v>
      </c>
      <c r="H31" s="119" t="n">
        <v>0.0015</v>
      </c>
      <c r="I31" s="120" t="n">
        <v>310.11</v>
      </c>
      <c r="J31" s="121" t="n">
        <v>0.46</v>
      </c>
      <c r="K31" s="4"/>
      <c r="L31" s="4"/>
      <c r="M31" s="4"/>
      <c r="N31" s="4"/>
    </row>
    <row r="32" customFormat="false" ht="53.25" hidden="false" customHeight="true" outlineLevel="0" collapsed="false">
      <c r="A32" s="116" t="s">
        <v>870</v>
      </c>
      <c r="B32" s="117" t="s">
        <v>900</v>
      </c>
      <c r="C32" s="117" t="s">
        <v>868</v>
      </c>
      <c r="D32" s="118" t="s">
        <v>901</v>
      </c>
      <c r="E32" s="118" t="s">
        <v>899</v>
      </c>
      <c r="F32" s="118"/>
      <c r="G32" s="117" t="s">
        <v>902</v>
      </c>
      <c r="H32" s="119" t="n">
        <v>0.0014</v>
      </c>
      <c r="I32" s="120" t="n">
        <v>145.31</v>
      </c>
      <c r="J32" s="121" t="n">
        <v>0.2</v>
      </c>
      <c r="K32" s="4"/>
      <c r="L32" s="4"/>
      <c r="M32" s="4"/>
      <c r="N32" s="4"/>
    </row>
    <row r="33" customFormat="false" ht="28.5" hidden="false" customHeight="true" outlineLevel="0" collapsed="false">
      <c r="A33" s="137" t="s">
        <v>903</v>
      </c>
      <c r="B33" s="138" t="s">
        <v>904</v>
      </c>
      <c r="C33" s="138" t="s">
        <v>868</v>
      </c>
      <c r="D33" s="139" t="s">
        <v>905</v>
      </c>
      <c r="E33" s="139" t="s">
        <v>906</v>
      </c>
      <c r="F33" s="139"/>
      <c r="G33" s="138" t="s">
        <v>81</v>
      </c>
      <c r="H33" s="140" t="n">
        <v>0.060005</v>
      </c>
      <c r="I33" s="141" t="n">
        <v>8.64</v>
      </c>
      <c r="J33" s="142" t="n">
        <v>0.51</v>
      </c>
      <c r="K33" s="4"/>
      <c r="L33" s="4"/>
      <c r="M33" s="4"/>
      <c r="N33" s="4"/>
    </row>
    <row r="34" customFormat="false" ht="21.75" hidden="false" customHeight="true" outlineLevel="0" collapsed="false">
      <c r="A34" s="137" t="s">
        <v>903</v>
      </c>
      <c r="B34" s="138" t="s">
        <v>907</v>
      </c>
      <c r="C34" s="138" t="s">
        <v>868</v>
      </c>
      <c r="D34" s="139" t="s">
        <v>908</v>
      </c>
      <c r="E34" s="139" t="s">
        <v>906</v>
      </c>
      <c r="F34" s="139"/>
      <c r="G34" s="138" t="s">
        <v>81</v>
      </c>
      <c r="H34" s="140" t="n">
        <v>0.0017</v>
      </c>
      <c r="I34" s="141" t="n">
        <v>39.45</v>
      </c>
      <c r="J34" s="142" t="n">
        <v>0.06</v>
      </c>
      <c r="K34" s="4"/>
      <c r="L34" s="4"/>
      <c r="M34" s="4"/>
      <c r="N34" s="4"/>
    </row>
    <row r="35" customFormat="false" ht="24.75" hidden="false" customHeight="true" outlineLevel="0" collapsed="false">
      <c r="A35" s="137" t="s">
        <v>903</v>
      </c>
      <c r="B35" s="138" t="s">
        <v>909</v>
      </c>
      <c r="C35" s="138" t="s">
        <v>868</v>
      </c>
      <c r="D35" s="139" t="s">
        <v>910</v>
      </c>
      <c r="E35" s="139" t="s">
        <v>906</v>
      </c>
      <c r="F35" s="139"/>
      <c r="G35" s="138" t="s">
        <v>81</v>
      </c>
      <c r="H35" s="140" t="n">
        <v>1.091</v>
      </c>
      <c r="I35" s="141" t="str">
        <f aca="false">14.18*0.9</f>
        <v>12.76</v>
      </c>
      <c r="J35" s="142" t="str">
        <f aca="false">H35*I35</f>
        <v>13.92</v>
      </c>
      <c r="K35" s="4"/>
      <c r="L35" s="4"/>
      <c r="M35" s="4"/>
      <c r="N35" s="4"/>
    </row>
    <row r="36" customFormat="false" ht="14.25" hidden="false" customHeight="true" outlineLevel="0" collapsed="false">
      <c r="A36" s="125"/>
      <c r="B36" s="126"/>
      <c r="C36" s="126"/>
      <c r="D36" s="127"/>
      <c r="E36" s="128" t="s">
        <v>882</v>
      </c>
      <c r="F36" s="50" t="n">
        <v>0.68</v>
      </c>
      <c r="G36" s="128" t="s">
        <v>883</v>
      </c>
      <c r="H36" s="50" t="n">
        <v>0</v>
      </c>
      <c r="I36" s="128" t="s">
        <v>884</v>
      </c>
      <c r="J36" s="129" t="n">
        <v>0.68</v>
      </c>
      <c r="K36" s="4"/>
      <c r="L36" s="4"/>
      <c r="M36" s="4"/>
      <c r="N36" s="4"/>
    </row>
    <row r="37" customFormat="false" ht="14.25" hidden="false" customHeight="true" outlineLevel="0" collapsed="false">
      <c r="A37" s="130"/>
      <c r="B37" s="131"/>
      <c r="C37" s="131"/>
      <c r="D37" s="132"/>
      <c r="E37" s="133" t="s">
        <v>885</v>
      </c>
      <c r="F37" s="143" t="str">
        <f aca="false">I25*0.2363</f>
        <v>3.95</v>
      </c>
      <c r="G37" s="132"/>
      <c r="H37" s="133" t="s">
        <v>886</v>
      </c>
      <c r="I37" s="133"/>
      <c r="J37" s="135" t="str">
        <f aca="false">F37+I25</f>
        <v>20.65</v>
      </c>
      <c r="K37" s="136" t="str">
        <f aca="false">(J35)/J37</f>
        <v>67.42%</v>
      </c>
      <c r="L37" s="4"/>
      <c r="M37" s="4"/>
      <c r="N37" s="4"/>
    </row>
    <row r="38" customFormat="false" ht="14.25" hidden="false" customHeight="true" outlineLevel="0" collapsed="false">
      <c r="A38" s="103"/>
      <c r="J38" s="104"/>
    </row>
    <row r="39" customFormat="false" ht="14.25" hidden="false" customHeight="true" outlineLevel="0" collapsed="false">
      <c r="A39" s="105"/>
      <c r="B39" s="106" t="s">
        <v>859</v>
      </c>
      <c r="C39" s="106" t="s">
        <v>860</v>
      </c>
      <c r="D39" s="107" t="s">
        <v>861</v>
      </c>
      <c r="E39" s="107" t="s">
        <v>862</v>
      </c>
      <c r="F39" s="107"/>
      <c r="G39" s="106" t="s">
        <v>863</v>
      </c>
      <c r="H39" s="108" t="s">
        <v>864</v>
      </c>
      <c r="I39" s="108" t="s">
        <v>20</v>
      </c>
      <c r="J39" s="109" t="s">
        <v>865</v>
      </c>
      <c r="K39" s="4"/>
      <c r="L39" s="4"/>
      <c r="M39" s="4"/>
      <c r="N39" s="4"/>
    </row>
    <row r="40" customFormat="false" ht="14.25" hidden="false" customHeight="true" outlineLevel="0" collapsed="false">
      <c r="A40" s="110" t="s">
        <v>866</v>
      </c>
      <c r="B40" s="111" t="s">
        <v>876</v>
      </c>
      <c r="C40" s="111" t="s">
        <v>868</v>
      </c>
      <c r="D40" s="112" t="s">
        <v>877</v>
      </c>
      <c r="E40" s="112" t="s">
        <v>869</v>
      </c>
      <c r="F40" s="112"/>
      <c r="G40" s="111" t="s">
        <v>81</v>
      </c>
      <c r="H40" s="113" t="n">
        <v>1</v>
      </c>
      <c r="I40" s="114" t="str">
        <f aca="false">SUM(J41:J50)</f>
        <v>16.66</v>
      </c>
      <c r="J40" s="115" t="str">
        <f aca="false">H40*I40</f>
        <v>16.66</v>
      </c>
      <c r="K40" s="4"/>
      <c r="L40" s="4"/>
      <c r="M40" s="4"/>
      <c r="N40" s="4"/>
    </row>
    <row r="41" customFormat="false" ht="14.25" hidden="false" customHeight="true" outlineLevel="0" collapsed="false">
      <c r="A41" s="116" t="s">
        <v>870</v>
      </c>
      <c r="B41" s="117" t="s">
        <v>887</v>
      </c>
      <c r="C41" s="117" t="s">
        <v>868</v>
      </c>
      <c r="D41" s="118" t="s">
        <v>888</v>
      </c>
      <c r="E41" s="118" t="s">
        <v>873</v>
      </c>
      <c r="F41" s="118"/>
      <c r="G41" s="117" t="s">
        <v>698</v>
      </c>
      <c r="H41" s="119" t="n">
        <v>0.0358</v>
      </c>
      <c r="I41" s="120" t="n">
        <v>26.39</v>
      </c>
      <c r="J41" s="121" t="n">
        <v>0.94</v>
      </c>
      <c r="K41" s="4"/>
      <c r="L41" s="4"/>
      <c r="M41" s="4"/>
      <c r="N41" s="4"/>
    </row>
    <row r="42" customFormat="false" ht="14.25" hidden="false" customHeight="true" outlineLevel="0" collapsed="false">
      <c r="A42" s="116" t="s">
        <v>870</v>
      </c>
      <c r="B42" s="117" t="s">
        <v>871</v>
      </c>
      <c r="C42" s="117" t="s">
        <v>868</v>
      </c>
      <c r="D42" s="118" t="s">
        <v>872</v>
      </c>
      <c r="E42" s="118" t="s">
        <v>873</v>
      </c>
      <c r="F42" s="118"/>
      <c r="G42" s="117" t="s">
        <v>698</v>
      </c>
      <c r="H42" s="119" t="n">
        <v>0.0358</v>
      </c>
      <c r="I42" s="120" t="n">
        <v>9.65</v>
      </c>
      <c r="J42" s="121" t="n">
        <v>0.34</v>
      </c>
      <c r="K42" s="4"/>
      <c r="L42" s="4"/>
      <c r="M42" s="4"/>
      <c r="N42" s="4"/>
    </row>
    <row r="43" customFormat="false" ht="14.25" hidden="false" customHeight="true" outlineLevel="0" collapsed="false">
      <c r="A43" s="116" t="s">
        <v>870</v>
      </c>
      <c r="B43" s="117" t="s">
        <v>889</v>
      </c>
      <c r="C43" s="117" t="s">
        <v>868</v>
      </c>
      <c r="D43" s="118" t="s">
        <v>890</v>
      </c>
      <c r="E43" s="118" t="s">
        <v>891</v>
      </c>
      <c r="F43" s="118"/>
      <c r="G43" s="117" t="s">
        <v>892</v>
      </c>
      <c r="H43" s="119" t="n">
        <v>0.0044</v>
      </c>
      <c r="I43" s="120" t="n">
        <v>12.95</v>
      </c>
      <c r="J43" s="121" t="n">
        <v>0.05</v>
      </c>
      <c r="K43" s="4"/>
      <c r="L43" s="4"/>
      <c r="M43" s="4"/>
      <c r="N43" s="4"/>
    </row>
    <row r="44" customFormat="false" ht="14.25" hidden="false" customHeight="true" outlineLevel="0" collapsed="false">
      <c r="A44" s="116" t="s">
        <v>870</v>
      </c>
      <c r="B44" s="117" t="s">
        <v>893</v>
      </c>
      <c r="C44" s="117" t="s">
        <v>868</v>
      </c>
      <c r="D44" s="118" t="s">
        <v>894</v>
      </c>
      <c r="E44" s="118" t="s">
        <v>891</v>
      </c>
      <c r="F44" s="118"/>
      <c r="G44" s="117" t="s">
        <v>892</v>
      </c>
      <c r="H44" s="119" t="n">
        <v>0.014</v>
      </c>
      <c r="I44" s="120" t="n">
        <v>17.02</v>
      </c>
      <c r="J44" s="121" t="n">
        <v>0.23</v>
      </c>
      <c r="K44" s="4"/>
      <c r="L44" s="4"/>
      <c r="M44" s="4"/>
      <c r="N44" s="4"/>
    </row>
    <row r="45" customFormat="false" ht="14.25" hidden="false" customHeight="true" outlineLevel="0" collapsed="false">
      <c r="A45" s="116" t="s">
        <v>870</v>
      </c>
      <c r="B45" s="117" t="s">
        <v>895</v>
      </c>
      <c r="C45" s="117" t="s">
        <v>868</v>
      </c>
      <c r="D45" s="118" t="s">
        <v>896</v>
      </c>
      <c r="E45" s="118" t="s">
        <v>891</v>
      </c>
      <c r="F45" s="118"/>
      <c r="G45" s="117" t="s">
        <v>892</v>
      </c>
      <c r="H45" s="119" t="n">
        <v>0.0181</v>
      </c>
      <c r="I45" s="120" t="n">
        <v>23.5</v>
      </c>
      <c r="J45" s="121" t="n">
        <v>0.42</v>
      </c>
      <c r="K45" s="4"/>
      <c r="L45" s="4"/>
      <c r="M45" s="4"/>
      <c r="N45" s="4"/>
    </row>
    <row r="46" customFormat="false" ht="14.25" hidden="false" customHeight="true" outlineLevel="0" collapsed="false">
      <c r="A46" s="116" t="s">
        <v>870</v>
      </c>
      <c r="B46" s="117" t="s">
        <v>897</v>
      </c>
      <c r="C46" s="117" t="s">
        <v>868</v>
      </c>
      <c r="D46" s="118" t="s">
        <v>898</v>
      </c>
      <c r="E46" s="118" t="s">
        <v>899</v>
      </c>
      <c r="F46" s="118"/>
      <c r="G46" s="117" t="s">
        <v>746</v>
      </c>
      <c r="H46" s="119" t="n">
        <v>0.004</v>
      </c>
      <c r="I46" s="120" t="n">
        <v>310.11</v>
      </c>
      <c r="J46" s="121" t="n">
        <v>1.24</v>
      </c>
      <c r="K46" s="4"/>
      <c r="L46" s="4"/>
      <c r="M46" s="4"/>
      <c r="N46" s="4"/>
    </row>
    <row r="47" customFormat="false" ht="14.25" hidden="false" customHeight="true" outlineLevel="0" collapsed="false">
      <c r="A47" s="116" t="s">
        <v>870</v>
      </c>
      <c r="B47" s="117" t="s">
        <v>900</v>
      </c>
      <c r="C47" s="117" t="s">
        <v>868</v>
      </c>
      <c r="D47" s="118" t="s">
        <v>901</v>
      </c>
      <c r="E47" s="118" t="s">
        <v>899</v>
      </c>
      <c r="F47" s="118"/>
      <c r="G47" s="117" t="s">
        <v>902</v>
      </c>
      <c r="H47" s="119" t="n">
        <v>0.0037</v>
      </c>
      <c r="I47" s="120" t="n">
        <v>145.31</v>
      </c>
      <c r="J47" s="121" t="n">
        <v>0.53</v>
      </c>
      <c r="K47" s="4"/>
      <c r="L47" s="4"/>
      <c r="M47" s="4"/>
      <c r="N47" s="4"/>
    </row>
    <row r="48" customFormat="false" ht="14.25" hidden="false" customHeight="true" outlineLevel="0" collapsed="false">
      <c r="A48" s="137" t="s">
        <v>903</v>
      </c>
      <c r="B48" s="138" t="s">
        <v>911</v>
      </c>
      <c r="C48" s="138" t="s">
        <v>868</v>
      </c>
      <c r="D48" s="139" t="s">
        <v>912</v>
      </c>
      <c r="E48" s="139" t="s">
        <v>906</v>
      </c>
      <c r="F48" s="139"/>
      <c r="G48" s="138" t="s">
        <v>81</v>
      </c>
      <c r="H48" s="140" t="n">
        <v>0.030548</v>
      </c>
      <c r="I48" s="141" t="n">
        <v>10.43</v>
      </c>
      <c r="J48" s="142" t="n">
        <v>0.31</v>
      </c>
      <c r="K48" s="4"/>
      <c r="L48" s="4"/>
      <c r="M48" s="4"/>
      <c r="N48" s="4"/>
    </row>
    <row r="49" customFormat="false" ht="14.25" hidden="false" customHeight="true" outlineLevel="0" collapsed="false">
      <c r="A49" s="137" t="s">
        <v>903</v>
      </c>
      <c r="B49" s="138" t="s">
        <v>907</v>
      </c>
      <c r="C49" s="138" t="s">
        <v>868</v>
      </c>
      <c r="D49" s="139" t="s">
        <v>908</v>
      </c>
      <c r="E49" s="139" t="s">
        <v>906</v>
      </c>
      <c r="F49" s="139"/>
      <c r="G49" s="138" t="s">
        <v>81</v>
      </c>
      <c r="H49" s="140" t="n">
        <v>0.0015</v>
      </c>
      <c r="I49" s="141" t="n">
        <v>39.45</v>
      </c>
      <c r="J49" s="142" t="n">
        <v>0.05</v>
      </c>
      <c r="K49" s="4"/>
      <c r="L49" s="4"/>
      <c r="M49" s="4"/>
      <c r="N49" s="4"/>
    </row>
    <row r="50" customFormat="false" ht="14.25" hidden="false" customHeight="true" outlineLevel="0" collapsed="false">
      <c r="A50" s="137" t="s">
        <v>903</v>
      </c>
      <c r="B50" s="138" t="s">
        <v>913</v>
      </c>
      <c r="C50" s="138" t="s">
        <v>868</v>
      </c>
      <c r="D50" s="139" t="s">
        <v>914</v>
      </c>
      <c r="E50" s="139" t="s">
        <v>906</v>
      </c>
      <c r="F50" s="139"/>
      <c r="G50" s="138" t="s">
        <v>81</v>
      </c>
      <c r="H50" s="140" t="n">
        <v>1.091</v>
      </c>
      <c r="I50" s="141" t="str">
        <f aca="false">13*0.885</f>
        <v>11.51</v>
      </c>
      <c r="J50" s="142" t="str">
        <f aca="false">H50*I50</f>
        <v>12.55</v>
      </c>
      <c r="K50" s="4"/>
      <c r="L50" s="4"/>
      <c r="M50" s="4"/>
      <c r="N50" s="4"/>
    </row>
    <row r="51" customFormat="false" ht="14.25" hidden="false" customHeight="true" outlineLevel="0" collapsed="false">
      <c r="A51" s="125"/>
      <c r="B51" s="126"/>
      <c r="C51" s="126"/>
      <c r="D51" s="127"/>
      <c r="E51" s="128" t="s">
        <v>882</v>
      </c>
      <c r="F51" s="50" t="n">
        <v>0.78</v>
      </c>
      <c r="G51" s="128" t="s">
        <v>883</v>
      </c>
      <c r="H51" s="50" t="n">
        <v>0</v>
      </c>
      <c r="I51" s="128" t="s">
        <v>884</v>
      </c>
      <c r="J51" s="129" t="n">
        <v>0.78</v>
      </c>
      <c r="K51" s="4"/>
      <c r="L51" s="4"/>
      <c r="M51" s="4"/>
      <c r="N51" s="4"/>
    </row>
    <row r="52" customFormat="false" ht="14.25" hidden="false" customHeight="true" outlineLevel="0" collapsed="false">
      <c r="A52" s="130"/>
      <c r="B52" s="131"/>
      <c r="C52" s="131"/>
      <c r="D52" s="132"/>
      <c r="E52" s="133" t="s">
        <v>885</v>
      </c>
      <c r="F52" s="143" t="str">
        <f aca="false">I40*0.2363</f>
        <v>3.94</v>
      </c>
      <c r="G52" s="132"/>
      <c r="H52" s="133" t="s">
        <v>886</v>
      </c>
      <c r="I52" s="133"/>
      <c r="J52" s="135" t="str">
        <f aca="false">F52+I40</f>
        <v>20.60</v>
      </c>
      <c r="K52" s="136" t="str">
        <f aca="false">(J48+J50)/J52</f>
        <v>62.44%</v>
      </c>
      <c r="L52" s="4"/>
      <c r="M52" s="4"/>
      <c r="N52" s="4"/>
    </row>
    <row r="53" customFormat="false" ht="14.25" hidden="false" customHeight="true" outlineLevel="0" collapsed="false">
      <c r="A53" s="103"/>
      <c r="J53" s="104"/>
    </row>
    <row r="54" customFormat="false" ht="14.25" hidden="false" customHeight="true" outlineLevel="0" collapsed="false">
      <c r="A54" s="105"/>
      <c r="B54" s="106" t="s">
        <v>859</v>
      </c>
      <c r="C54" s="106" t="s">
        <v>860</v>
      </c>
      <c r="D54" s="107" t="s">
        <v>861</v>
      </c>
      <c r="E54" s="107" t="s">
        <v>862</v>
      </c>
      <c r="F54" s="107"/>
      <c r="G54" s="106" t="s">
        <v>863</v>
      </c>
      <c r="H54" s="108" t="s">
        <v>864</v>
      </c>
      <c r="I54" s="108" t="s">
        <v>20</v>
      </c>
      <c r="J54" s="109" t="s">
        <v>865</v>
      </c>
      <c r="K54" s="4"/>
      <c r="L54" s="4"/>
      <c r="M54" s="4"/>
      <c r="N54" s="4"/>
    </row>
    <row r="55" customFormat="false" ht="14.25" hidden="false" customHeight="true" outlineLevel="0" collapsed="false">
      <c r="A55" s="110" t="s">
        <v>866</v>
      </c>
      <c r="B55" s="111" t="s">
        <v>880</v>
      </c>
      <c r="C55" s="111" t="s">
        <v>868</v>
      </c>
      <c r="D55" s="112" t="s">
        <v>881</v>
      </c>
      <c r="E55" s="112" t="s">
        <v>869</v>
      </c>
      <c r="F55" s="112"/>
      <c r="G55" s="111" t="s">
        <v>81</v>
      </c>
      <c r="H55" s="113" t="n">
        <v>1</v>
      </c>
      <c r="I55" s="114" t="str">
        <f aca="false">SUM(J56:J65)</f>
        <v>20.30</v>
      </c>
      <c r="J55" s="115" t="str">
        <f aca="false">H55*I55</f>
        <v>20.30</v>
      </c>
      <c r="K55" s="4"/>
      <c r="L55" s="4"/>
      <c r="M55" s="4"/>
      <c r="N55" s="4"/>
    </row>
    <row r="56" customFormat="false" ht="14.25" hidden="false" customHeight="true" outlineLevel="0" collapsed="false">
      <c r="A56" s="116" t="s">
        <v>870</v>
      </c>
      <c r="B56" s="117" t="s">
        <v>887</v>
      </c>
      <c r="C56" s="117" t="s">
        <v>868</v>
      </c>
      <c r="D56" s="118" t="s">
        <v>888</v>
      </c>
      <c r="E56" s="118" t="s">
        <v>873</v>
      </c>
      <c r="F56" s="118"/>
      <c r="G56" s="117" t="s">
        <v>698</v>
      </c>
      <c r="H56" s="119" t="n">
        <v>0.0285</v>
      </c>
      <c r="I56" s="120" t="n">
        <v>26.39</v>
      </c>
      <c r="J56" s="121" t="n">
        <v>0.75</v>
      </c>
      <c r="K56" s="4"/>
      <c r="L56" s="4"/>
      <c r="M56" s="4"/>
      <c r="N56" s="4"/>
    </row>
    <row r="57" customFormat="false" ht="14.25" hidden="false" customHeight="true" outlineLevel="0" collapsed="false">
      <c r="A57" s="116" t="s">
        <v>870</v>
      </c>
      <c r="B57" s="117" t="s">
        <v>871</v>
      </c>
      <c r="C57" s="117" t="s">
        <v>868</v>
      </c>
      <c r="D57" s="118" t="s">
        <v>872</v>
      </c>
      <c r="E57" s="118" t="s">
        <v>873</v>
      </c>
      <c r="F57" s="118"/>
      <c r="G57" s="117" t="s">
        <v>698</v>
      </c>
      <c r="H57" s="119" t="n">
        <v>0.0285</v>
      </c>
      <c r="I57" s="120" t="n">
        <v>9.65</v>
      </c>
      <c r="J57" s="121" t="n">
        <v>0.27</v>
      </c>
      <c r="K57" s="4"/>
      <c r="L57" s="4"/>
      <c r="M57" s="4"/>
      <c r="N57" s="4"/>
    </row>
    <row r="58" customFormat="false" ht="14.25" hidden="false" customHeight="true" outlineLevel="0" collapsed="false">
      <c r="A58" s="116" t="s">
        <v>870</v>
      </c>
      <c r="B58" s="117" t="s">
        <v>889</v>
      </c>
      <c r="C58" s="117" t="s">
        <v>868</v>
      </c>
      <c r="D58" s="118" t="s">
        <v>890</v>
      </c>
      <c r="E58" s="118" t="s">
        <v>891</v>
      </c>
      <c r="F58" s="118"/>
      <c r="G58" s="117" t="s">
        <v>892</v>
      </c>
      <c r="H58" s="119" t="n">
        <v>0.0105</v>
      </c>
      <c r="I58" s="120" t="n">
        <v>12.95</v>
      </c>
      <c r="J58" s="121" t="n">
        <v>0.13</v>
      </c>
      <c r="K58" s="4"/>
      <c r="L58" s="4"/>
      <c r="M58" s="4"/>
      <c r="N58" s="4"/>
    </row>
    <row r="59" customFormat="false" ht="14.25" hidden="false" customHeight="true" outlineLevel="0" collapsed="false">
      <c r="A59" s="116" t="s">
        <v>870</v>
      </c>
      <c r="B59" s="117" t="s">
        <v>893</v>
      </c>
      <c r="C59" s="117" t="s">
        <v>868</v>
      </c>
      <c r="D59" s="118" t="s">
        <v>894</v>
      </c>
      <c r="E59" s="118" t="s">
        <v>891</v>
      </c>
      <c r="F59" s="118"/>
      <c r="G59" s="117" t="s">
        <v>892</v>
      </c>
      <c r="H59" s="119" t="n">
        <v>0.049</v>
      </c>
      <c r="I59" s="120" t="n">
        <v>17.02</v>
      </c>
      <c r="J59" s="121" t="n">
        <v>0.83</v>
      </c>
      <c r="K59" s="4"/>
      <c r="L59" s="4"/>
      <c r="M59" s="4"/>
      <c r="N59" s="4"/>
    </row>
    <row r="60" customFormat="false" ht="14.25" hidden="false" customHeight="true" outlineLevel="0" collapsed="false">
      <c r="A60" s="116" t="s">
        <v>870</v>
      </c>
      <c r="B60" s="117" t="s">
        <v>895</v>
      </c>
      <c r="C60" s="117" t="s">
        <v>868</v>
      </c>
      <c r="D60" s="118" t="s">
        <v>896</v>
      </c>
      <c r="E60" s="118" t="s">
        <v>891</v>
      </c>
      <c r="F60" s="118"/>
      <c r="G60" s="117" t="s">
        <v>892</v>
      </c>
      <c r="H60" s="119" t="n">
        <v>0.0443</v>
      </c>
      <c r="I60" s="120" t="n">
        <v>23.5</v>
      </c>
      <c r="J60" s="121" t="n">
        <v>1.04</v>
      </c>
      <c r="K60" s="4"/>
      <c r="L60" s="4"/>
      <c r="M60" s="4"/>
      <c r="N60" s="4"/>
    </row>
    <row r="61" customFormat="false" ht="14.25" hidden="false" customHeight="true" outlineLevel="0" collapsed="false">
      <c r="A61" s="116" t="s">
        <v>870</v>
      </c>
      <c r="B61" s="117" t="s">
        <v>897</v>
      </c>
      <c r="C61" s="117" t="s">
        <v>868</v>
      </c>
      <c r="D61" s="118" t="s">
        <v>898</v>
      </c>
      <c r="E61" s="118" t="s">
        <v>899</v>
      </c>
      <c r="F61" s="118"/>
      <c r="G61" s="117" t="s">
        <v>746</v>
      </c>
      <c r="H61" s="119" t="n">
        <v>0.0132</v>
      </c>
      <c r="I61" s="120" t="n">
        <v>310.11</v>
      </c>
      <c r="J61" s="121" t="n">
        <v>4.09</v>
      </c>
      <c r="K61" s="4"/>
      <c r="L61" s="4"/>
      <c r="M61" s="4"/>
      <c r="N61" s="4"/>
    </row>
    <row r="62" customFormat="false" ht="14.25" hidden="false" customHeight="true" outlineLevel="0" collapsed="false">
      <c r="A62" s="116" t="s">
        <v>870</v>
      </c>
      <c r="B62" s="117" t="s">
        <v>900</v>
      </c>
      <c r="C62" s="117" t="s">
        <v>868</v>
      </c>
      <c r="D62" s="118" t="s">
        <v>901</v>
      </c>
      <c r="E62" s="118" t="s">
        <v>899</v>
      </c>
      <c r="F62" s="118"/>
      <c r="G62" s="117" t="s">
        <v>902</v>
      </c>
      <c r="H62" s="119" t="n">
        <v>0.0158</v>
      </c>
      <c r="I62" s="120" t="n">
        <v>145.31</v>
      </c>
      <c r="J62" s="121" t="n">
        <v>2.29</v>
      </c>
      <c r="K62" s="4"/>
      <c r="L62" s="4"/>
      <c r="M62" s="4"/>
      <c r="N62" s="4"/>
    </row>
    <row r="63" customFormat="false" ht="14.25" hidden="false" customHeight="true" outlineLevel="0" collapsed="false">
      <c r="A63" s="137" t="s">
        <v>903</v>
      </c>
      <c r="B63" s="138" t="s">
        <v>915</v>
      </c>
      <c r="C63" s="138" t="s">
        <v>868</v>
      </c>
      <c r="D63" s="139" t="s">
        <v>916</v>
      </c>
      <c r="E63" s="139" t="s">
        <v>906</v>
      </c>
      <c r="F63" s="139"/>
      <c r="G63" s="138" t="s">
        <v>81</v>
      </c>
      <c r="H63" s="140" t="n">
        <v>0.137466</v>
      </c>
      <c r="I63" s="141" t="n">
        <v>8.56</v>
      </c>
      <c r="J63" s="142" t="n">
        <v>1.17</v>
      </c>
      <c r="K63" s="4"/>
      <c r="L63" s="4"/>
      <c r="M63" s="4"/>
      <c r="N63" s="4"/>
    </row>
    <row r="64" customFormat="false" ht="14.25" hidden="false" customHeight="true" outlineLevel="0" collapsed="false">
      <c r="A64" s="137" t="s">
        <v>903</v>
      </c>
      <c r="B64" s="138" t="s">
        <v>911</v>
      </c>
      <c r="C64" s="138" t="s">
        <v>868</v>
      </c>
      <c r="D64" s="139" t="s">
        <v>912</v>
      </c>
      <c r="E64" s="139" t="s">
        <v>906</v>
      </c>
      <c r="F64" s="139"/>
      <c r="G64" s="138" t="s">
        <v>81</v>
      </c>
      <c r="H64" s="140" t="n">
        <v>1.091</v>
      </c>
      <c r="I64" s="141" t="str">
        <f aca="false">10.43*0.85</f>
        <v>8.87</v>
      </c>
      <c r="J64" s="142" t="str">
        <f aca="false">H64*I64</f>
        <v>9.67</v>
      </c>
      <c r="K64" s="4"/>
      <c r="L64" s="4"/>
      <c r="M64" s="4"/>
      <c r="N64" s="4"/>
    </row>
    <row r="65" customFormat="false" ht="14.25" hidden="false" customHeight="true" outlineLevel="0" collapsed="false">
      <c r="A65" s="137" t="s">
        <v>903</v>
      </c>
      <c r="B65" s="138" t="s">
        <v>907</v>
      </c>
      <c r="C65" s="138" t="s">
        <v>868</v>
      </c>
      <c r="D65" s="139" t="s">
        <v>908</v>
      </c>
      <c r="E65" s="139" t="s">
        <v>906</v>
      </c>
      <c r="F65" s="139"/>
      <c r="G65" s="138" t="s">
        <v>81</v>
      </c>
      <c r="H65" s="140" t="n">
        <v>0.0017</v>
      </c>
      <c r="I65" s="141" t="n">
        <v>39.45</v>
      </c>
      <c r="J65" s="142" t="n">
        <v>0.06</v>
      </c>
      <c r="K65" s="4"/>
      <c r="L65" s="4"/>
      <c r="M65" s="4"/>
      <c r="N65" s="4"/>
    </row>
    <row r="66" customFormat="false" ht="14.25" hidden="false" customHeight="true" outlineLevel="0" collapsed="false">
      <c r="A66" s="125"/>
      <c r="B66" s="126"/>
      <c r="C66" s="126"/>
      <c r="D66" s="127"/>
      <c r="E66" s="128" t="s">
        <v>882</v>
      </c>
      <c r="F66" s="50" t="n">
        <v>2.08</v>
      </c>
      <c r="G66" s="128" t="s">
        <v>883</v>
      </c>
      <c r="H66" s="50" t="n">
        <v>0</v>
      </c>
      <c r="I66" s="128" t="s">
        <v>884</v>
      </c>
      <c r="J66" s="129" t="n">
        <v>2.08</v>
      </c>
      <c r="K66" s="4"/>
      <c r="L66" s="4"/>
      <c r="M66" s="4"/>
      <c r="N66" s="4"/>
    </row>
    <row r="67" customFormat="false" ht="14.25" hidden="false" customHeight="true" outlineLevel="0" collapsed="false">
      <c r="A67" s="130"/>
      <c r="B67" s="131"/>
      <c r="C67" s="131"/>
      <c r="D67" s="132"/>
      <c r="E67" s="133" t="s">
        <v>885</v>
      </c>
      <c r="F67" s="143" t="str">
        <f aca="false">I55*0.2363</f>
        <v>4.80</v>
      </c>
      <c r="G67" s="132"/>
      <c r="H67" s="133" t="s">
        <v>886</v>
      </c>
      <c r="I67" s="133"/>
      <c r="J67" s="135" t="str">
        <f aca="false">F67+I55</f>
        <v>25.10</v>
      </c>
      <c r="K67" s="136" t="str">
        <f aca="false">(J64)/J67</f>
        <v>38.54%</v>
      </c>
      <c r="L67" s="4"/>
      <c r="M67" s="4"/>
      <c r="N67" s="4"/>
    </row>
    <row r="68" customFormat="false" ht="14.25" hidden="false" customHeight="true" outlineLevel="0" collapsed="false"/>
    <row r="69" customFormat="false" ht="14.25" hidden="false" customHeight="true" outlineLevel="0" collapsed="false"/>
    <row r="70" customFormat="false" ht="14.25" hidden="false" customHeight="true" outlineLevel="0" collapsed="false"/>
    <row r="71" customFormat="false" ht="14.25" hidden="false" customHeight="true" outlineLevel="0" collapsed="false"/>
    <row r="72" customFormat="false" ht="14.25" hidden="false" customHeight="true" outlineLevel="0" collapsed="false"/>
    <row r="73" customFormat="false" ht="14.25" hidden="false" customHeight="true" outlineLevel="0" collapsed="false"/>
    <row r="74" customFormat="false" ht="14.25" hidden="false" customHeight="true" outlineLevel="0" collapsed="false"/>
    <row r="75" customFormat="false" ht="14.25" hidden="false" customHeight="true" outlineLevel="0" collapsed="false"/>
    <row r="76" customFormat="false" ht="14.25" hidden="false" customHeight="true" outlineLevel="0" collapsed="false"/>
    <row r="77" customFormat="false" ht="14.25" hidden="false" customHeight="true" outlineLevel="0" collapsed="false"/>
    <row r="78" customFormat="false" ht="14.25" hidden="false" customHeight="true" outlineLevel="0" collapsed="false"/>
    <row r="79" customFormat="false" ht="14.25" hidden="false" customHeight="true" outlineLevel="0" collapsed="false"/>
    <row r="80" customFormat="false" ht="14.25" hidden="false" customHeight="true" outlineLevel="0" collapsed="false"/>
    <row r="81" customFormat="false" ht="14.25" hidden="false" customHeight="true" outlineLevel="0" collapsed="false"/>
    <row r="82" customFormat="false" ht="14.25" hidden="false" customHeight="true" outlineLevel="0" collapsed="false"/>
    <row r="83" customFormat="false" ht="14.25" hidden="false" customHeight="true" outlineLevel="0" collapsed="false"/>
    <row r="84" customFormat="false" ht="14.25" hidden="false" customHeight="true" outlineLevel="0" collapsed="false"/>
    <row r="85" customFormat="false" ht="14.25" hidden="false" customHeight="true" outlineLevel="0" collapsed="false"/>
    <row r="86" customFormat="false" ht="14.25" hidden="false" customHeight="true" outlineLevel="0" collapsed="false"/>
    <row r="87" customFormat="false" ht="14.25" hidden="false" customHeight="true" outlineLevel="0" collapsed="false"/>
    <row r="88" customFormat="false" ht="14.25" hidden="false" customHeight="true" outlineLevel="0" collapsed="false"/>
    <row r="89" customFormat="false" ht="14.25" hidden="false" customHeight="true" outlineLevel="0" collapsed="false"/>
    <row r="90" customFormat="false" ht="14.25" hidden="false" customHeight="true" outlineLevel="0" collapsed="false"/>
    <row r="91" customFormat="false" ht="14.25" hidden="false" customHeight="true" outlineLevel="0" collapsed="false"/>
    <row r="92" customFormat="false" ht="14.25" hidden="false" customHeight="true" outlineLevel="0" collapsed="false"/>
    <row r="93" customFormat="false" ht="14.25" hidden="false" customHeight="true" outlineLevel="0" collapsed="false"/>
    <row r="94" customFormat="false" ht="14.25" hidden="false" customHeight="true" outlineLevel="0" collapsed="false"/>
    <row r="95" customFormat="false" ht="14.25" hidden="false" customHeight="true" outlineLevel="0" collapsed="false"/>
    <row r="96" customFormat="false" ht="14.25" hidden="false" customHeight="true" outlineLevel="0" collapsed="false"/>
    <row r="97" customFormat="false" ht="14.25" hidden="false" customHeight="true" outlineLevel="0" collapsed="false"/>
    <row r="98" customFormat="false" ht="14.25" hidden="false" customHeight="true" outlineLevel="0" collapsed="false"/>
    <row r="99" customFormat="false" ht="14.25" hidden="false" customHeight="true" outlineLevel="0" collapsed="false"/>
    <row r="100" customFormat="false" ht="14.25" hidden="false" customHeight="true" outlineLevel="0" collapsed="false"/>
  </sheetData>
  <mergeCells count="48">
    <mergeCell ref="A11:J11"/>
    <mergeCell ref="E13:F13"/>
    <mergeCell ref="E14:F14"/>
    <mergeCell ref="E15:F15"/>
    <mergeCell ref="E16:F16"/>
    <mergeCell ref="E17:F17"/>
    <mergeCell ref="E18:F18"/>
    <mergeCell ref="E19:F19"/>
    <mergeCell ref="H21:I21"/>
    <mergeCell ref="E24:F24"/>
    <mergeCell ref="E25:F25"/>
    <mergeCell ref="E26:F26"/>
    <mergeCell ref="E27:F27"/>
    <mergeCell ref="E28:F28"/>
    <mergeCell ref="E29:F29"/>
    <mergeCell ref="E30:F30"/>
    <mergeCell ref="E31:F31"/>
    <mergeCell ref="E32:F32"/>
    <mergeCell ref="E33:F33"/>
    <mergeCell ref="E34:F34"/>
    <mergeCell ref="E35:F35"/>
    <mergeCell ref="H37:I37"/>
    <mergeCell ref="E39:F39"/>
    <mergeCell ref="E40:F40"/>
    <mergeCell ref="E41:F41"/>
    <mergeCell ref="E42:F42"/>
    <mergeCell ref="E43:F43"/>
    <mergeCell ref="E44:F44"/>
    <mergeCell ref="E45:F45"/>
    <mergeCell ref="E46:F46"/>
    <mergeCell ref="E47:F47"/>
    <mergeCell ref="E48:F48"/>
    <mergeCell ref="E49:F49"/>
    <mergeCell ref="E50:F50"/>
    <mergeCell ref="H52:I52"/>
    <mergeCell ref="E54:F54"/>
    <mergeCell ref="E55:F55"/>
    <mergeCell ref="E56:F56"/>
    <mergeCell ref="E57:F57"/>
    <mergeCell ref="E58:F58"/>
    <mergeCell ref="E59:F59"/>
    <mergeCell ref="E60:F60"/>
    <mergeCell ref="E61:F61"/>
    <mergeCell ref="E62:F62"/>
    <mergeCell ref="E63:F63"/>
    <mergeCell ref="E64:F64"/>
    <mergeCell ref="E65:F65"/>
    <mergeCell ref="H67:I67"/>
  </mergeCells>
  <printOptions headings="false" gridLines="false" gridLinesSet="true" horizontalCentered="true" verticalCentered="false"/>
  <pageMargins left="0.511805555555556" right="0.511805555555556" top="0.7875" bottom="0.78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10"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LibreOffice/24.8.0.3$Windows_X86_64 LibreOffice_project/0bdf1299c94fe897b119f97f3c613e9dca6be583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2024-03-26T13:26:28Z</dcterms:created>
  <dc:creator>FLY-PC</dc:creator>
  <dc:description/>
  <dc:language>pt-BR</dc:language>
  <cp:lastModifiedBy>FLY-PC</cp:lastModifiedBy>
  <dcterms:modified xsi:type="dcterms:W3CDTF">2024-04-01T14:10:07Z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